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U_THAO\TAI LIEU QUAN TRONG\Điểm rèn luyện\Diem ren luyen\2024-2025\kỳ 2\K18\DỰ KIẾN\"/>
    </mc:Choice>
  </mc:AlternateContent>
  <bookViews>
    <workbookView xWindow="0" yWindow="0" windowWidth="20400" windowHeight="7350" activeTab="6"/>
  </bookViews>
  <sheets>
    <sheet name="KẾ TOÁN" sheetId="1" r:id="rId1"/>
    <sheet name="KINH TẾ" sheetId="3" r:id="rId2"/>
    <sheet name="MKT, TM&amp;DL" sheetId="4" r:id="rId3"/>
    <sheet name="NH-TC" sheetId="5" r:id="rId4"/>
    <sheet name="QL LUẬT- KT" sheetId="6" r:id="rId5"/>
    <sheet name="QTKD" sheetId="7" r:id="rId6"/>
    <sheet name="TỔNG HỢP" sheetId="9" r:id="rId7"/>
  </sheets>
  <definedNames>
    <definedName name="_xlnm._FilterDatabase" localSheetId="0" hidden="1">'KẾ TOÁN'!#REF!</definedName>
    <definedName name="_xlnm.Print_Titles" localSheetId="0">'KẾ TOÁN'!#REF!</definedName>
    <definedName name="_xlnm.Print_Titles" localSheetId="1">'KINH TẾ'!#REF!</definedName>
    <definedName name="_xlnm.Print_Titles" localSheetId="2">'MKT, TM&amp;DL'!#REF!</definedName>
    <definedName name="_xlnm.Print_Titles" localSheetId="3">'NH-TC'!#REF!</definedName>
    <definedName name="_xlnm.Print_Titles" localSheetId="4">'QL LUẬT- KT'!#REF!</definedName>
    <definedName name="_xlnm.Print_Titles" localSheetId="5">QTKD!#REF!</definedName>
  </definedNames>
  <calcPr calcId="162913"/>
</workbook>
</file>

<file path=xl/calcChain.xml><?xml version="1.0" encoding="utf-8"?>
<calcChain xmlns="http://schemas.openxmlformats.org/spreadsheetml/2006/main">
  <c r="P14" i="9" l="1"/>
  <c r="M14" i="9"/>
  <c r="K14" i="9"/>
  <c r="I14" i="9"/>
  <c r="G14" i="9"/>
  <c r="E14" i="9"/>
  <c r="C14" i="9"/>
  <c r="B14" i="9"/>
  <c r="O12" i="9"/>
  <c r="N12" i="9" s="1"/>
  <c r="L12" i="9"/>
  <c r="H12" i="9"/>
  <c r="D12" i="9"/>
  <c r="O11" i="9"/>
  <c r="N11" i="9"/>
  <c r="L11" i="9"/>
  <c r="J11" i="9"/>
  <c r="H11" i="9"/>
  <c r="F11" i="9"/>
  <c r="D11" i="9"/>
  <c r="O10" i="9"/>
  <c r="N10" i="9" s="1"/>
  <c r="L10" i="9"/>
  <c r="H10" i="9"/>
  <c r="D10" i="9"/>
  <c r="O9" i="9"/>
  <c r="N9" i="9"/>
  <c r="L9" i="9"/>
  <c r="J9" i="9"/>
  <c r="H9" i="9"/>
  <c r="F9" i="9"/>
  <c r="D9" i="9"/>
  <c r="O8" i="9"/>
  <c r="N8" i="9" s="1"/>
  <c r="L8" i="9"/>
  <c r="H8" i="9"/>
  <c r="D8" i="9"/>
  <c r="O7" i="9"/>
  <c r="N7" i="9"/>
  <c r="L7" i="9"/>
  <c r="J7" i="9"/>
  <c r="H7" i="9"/>
  <c r="F7" i="9"/>
  <c r="D7" i="9"/>
  <c r="O14" i="9" l="1"/>
  <c r="J14" i="9" s="1"/>
  <c r="F8" i="9"/>
  <c r="J8" i="9"/>
  <c r="F10" i="9"/>
  <c r="J10" i="9"/>
  <c r="F12" i="9"/>
  <c r="J12" i="9"/>
  <c r="H14" i="9" l="1"/>
  <c r="N14" i="9"/>
  <c r="F14" i="9"/>
  <c r="L14" i="9"/>
  <c r="D14" i="9"/>
  <c r="E336" i="7" l="1"/>
  <c r="G327" i="7"/>
  <c r="G326" i="7"/>
  <c r="G325" i="7"/>
  <c r="G324" i="7"/>
  <c r="G323" i="7"/>
  <c r="G322" i="7"/>
  <c r="G321" i="7"/>
  <c r="G320" i="7"/>
  <c r="G319" i="7"/>
  <c r="G318" i="7"/>
  <c r="G317" i="7"/>
  <c r="G316" i="7"/>
  <c r="G315" i="7"/>
  <c r="G314" i="7"/>
  <c r="G313" i="7"/>
  <c r="G312" i="7"/>
  <c r="G311" i="7"/>
  <c r="G310" i="7"/>
  <c r="G309" i="7"/>
  <c r="G308" i="7"/>
  <c r="G307" i="7"/>
  <c r="G306" i="7"/>
  <c r="G305" i="7"/>
  <c r="G304" i="7"/>
  <c r="G303" i="7"/>
  <c r="G302" i="7"/>
  <c r="G301" i="7"/>
  <c r="G300" i="7"/>
  <c r="G299" i="7"/>
  <c r="G298" i="7"/>
  <c r="G297" i="7"/>
  <c r="G296" i="7"/>
  <c r="G295" i="7"/>
  <c r="G294" i="7"/>
  <c r="G293" i="7"/>
  <c r="G292" i="7"/>
  <c r="G291" i="7"/>
  <c r="G290" i="7"/>
  <c r="G289" i="7"/>
  <c r="G288" i="7"/>
  <c r="G287" i="7"/>
  <c r="G286" i="7"/>
  <c r="G285" i="7"/>
  <c r="G284" i="7"/>
  <c r="G283" i="7"/>
  <c r="G282" i="7"/>
  <c r="G281" i="7"/>
  <c r="G280" i="7"/>
  <c r="G279" i="7"/>
  <c r="G278" i="7"/>
  <c r="G277" i="7"/>
  <c r="G276" i="7"/>
  <c r="G275" i="7"/>
  <c r="G274" i="7"/>
  <c r="G273" i="7"/>
  <c r="G272" i="7"/>
  <c r="G271" i="7"/>
  <c r="G270" i="7"/>
  <c r="G269" i="7"/>
  <c r="G268" i="7"/>
  <c r="G267" i="7"/>
  <c r="G266" i="7"/>
  <c r="G265" i="7"/>
  <c r="G264" i="7"/>
  <c r="G263" i="7"/>
  <c r="G262" i="7"/>
  <c r="G261" i="7"/>
  <c r="G260" i="7"/>
  <c r="G259" i="7"/>
  <c r="G258" i="7"/>
  <c r="G257" i="7"/>
  <c r="G256" i="7"/>
  <c r="G255" i="7"/>
  <c r="G253" i="7"/>
  <c r="G252" i="7"/>
  <c r="G251" i="7"/>
  <c r="G250" i="7"/>
  <c r="G249" i="7"/>
  <c r="G248" i="7"/>
  <c r="G247" i="7"/>
  <c r="G246" i="7"/>
  <c r="G245" i="7"/>
  <c r="G244" i="7"/>
  <c r="G243" i="7"/>
  <c r="G242" i="7"/>
  <c r="G241" i="7"/>
  <c r="G240" i="7"/>
  <c r="G239" i="7"/>
  <c r="G238" i="7"/>
  <c r="G237" i="7"/>
  <c r="G236" i="7"/>
  <c r="G235" i="7"/>
  <c r="G234" i="7"/>
  <c r="G233" i="7"/>
  <c r="G232" i="7"/>
  <c r="G231" i="7"/>
  <c r="G230" i="7"/>
  <c r="G229" i="7"/>
  <c r="G228" i="7"/>
  <c r="G227" i="7"/>
  <c r="G226" i="7"/>
  <c r="G225" i="7"/>
  <c r="G224" i="7"/>
  <c r="G223" i="7"/>
  <c r="G222" i="7"/>
  <c r="G221" i="7"/>
  <c r="G220" i="7"/>
  <c r="G219" i="7"/>
  <c r="G218" i="7"/>
  <c r="G217" i="7"/>
  <c r="G216" i="7"/>
  <c r="G215" i="7"/>
  <c r="G214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194" i="7"/>
  <c r="G193" i="7"/>
  <c r="G192" i="7"/>
  <c r="G191" i="7"/>
  <c r="G190" i="7"/>
  <c r="G189" i="7"/>
  <c r="G188" i="7"/>
  <c r="G187" i="7"/>
  <c r="G186" i="7"/>
  <c r="G185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D335" i="7" s="1"/>
  <c r="E335" i="7" s="1"/>
  <c r="D330" i="7" l="1"/>
  <c r="D331" i="7"/>
  <c r="E331" i="7" s="1"/>
  <c r="D332" i="7"/>
  <c r="E332" i="7" s="1"/>
  <c r="D333" i="7"/>
  <c r="E333" i="7" s="1"/>
  <c r="D334" i="7"/>
  <c r="E334" i="7" s="1"/>
  <c r="D337" i="7" l="1"/>
  <c r="E330" i="7"/>
  <c r="E192" i="6" l="1"/>
  <c r="E191" i="6"/>
  <c r="E190" i="6"/>
  <c r="E189" i="6"/>
  <c r="E188" i="6"/>
  <c r="E187" i="6"/>
  <c r="E186" i="6"/>
  <c r="E185" i="6"/>
  <c r="E184" i="6"/>
  <c r="G143" i="5" l="1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D150" i="5" s="1"/>
  <c r="D147" i="5" l="1"/>
  <c r="D149" i="5"/>
  <c r="D151" i="5"/>
  <c r="D146" i="5"/>
  <c r="D152" i="5" s="1"/>
  <c r="D148" i="5"/>
  <c r="D216" i="4" l="1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79" i="4"/>
  <c r="G178" i="4"/>
  <c r="G177" i="4"/>
  <c r="G176" i="4"/>
  <c r="G175" i="4"/>
  <c r="G174" i="4"/>
  <c r="G173" i="4"/>
  <c r="G172" i="4"/>
  <c r="G171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3" i="4"/>
  <c r="G152" i="4"/>
  <c r="G151" i="4"/>
  <c r="G150" i="4"/>
  <c r="G149" i="4"/>
  <c r="G148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D214" i="4" s="1"/>
  <c r="G11" i="4"/>
  <c r="D215" i="4" s="1"/>
  <c r="G10" i="4"/>
  <c r="D210" i="4" l="1"/>
  <c r="D212" i="4"/>
  <c r="D211" i="4"/>
  <c r="D213" i="4"/>
  <c r="D217" i="4" l="1"/>
  <c r="D162" i="3" l="1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426" i="1" l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A141" i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G140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D435" i="1" l="1"/>
  <c r="D434" i="1"/>
  <c r="D433" i="1"/>
  <c r="D432" i="1"/>
  <c r="D431" i="1"/>
  <c r="D430" i="1"/>
  <c r="D429" i="1"/>
  <c r="D436" i="1" l="1"/>
  <c r="E429" i="1" s="1"/>
  <c r="E432" i="1"/>
  <c r="E431" i="1"/>
  <c r="E435" i="1"/>
  <c r="E433" i="1" l="1"/>
  <c r="E434" i="1"/>
  <c r="E430" i="1"/>
  <c r="E436" i="1" s="1"/>
</calcChain>
</file>

<file path=xl/sharedStrings.xml><?xml version="1.0" encoding="utf-8"?>
<sst xmlns="http://schemas.openxmlformats.org/spreadsheetml/2006/main" count="4739" uniqueCount="2572">
  <si>
    <t>Ghi chú</t>
  </si>
  <si>
    <t>ĐẠI HỌC THÁI NGUYÊN</t>
  </si>
  <si>
    <t>CỘNG HÒA XÃ HỘI CHỦ NGHĨA VIỆT NAM</t>
  </si>
  <si>
    <t>Xếp loại</t>
  </si>
  <si>
    <t>Thủy</t>
  </si>
  <si>
    <t>Chi</t>
  </si>
  <si>
    <t>Giang</t>
  </si>
  <si>
    <t>Linh</t>
  </si>
  <si>
    <t>Nhung</t>
  </si>
  <si>
    <t>Oanh</t>
  </si>
  <si>
    <t>Phương</t>
  </si>
  <si>
    <t>Trang</t>
  </si>
  <si>
    <t xml:space="preserve">Nguyễn Thị </t>
  </si>
  <si>
    <t>Hà</t>
  </si>
  <si>
    <t>Hoa</t>
  </si>
  <si>
    <t>Hường</t>
  </si>
  <si>
    <t>Thanh</t>
  </si>
  <si>
    <t>Nguyễn Thị</t>
  </si>
  <si>
    <t>Nguyễn Thị Thanh</t>
  </si>
  <si>
    <t>Hồng</t>
  </si>
  <si>
    <t>Huyền</t>
  </si>
  <si>
    <t>My</t>
  </si>
  <si>
    <t>Thúy</t>
  </si>
  <si>
    <t>Vân</t>
  </si>
  <si>
    <t>Ly</t>
  </si>
  <si>
    <t>Ngọc</t>
  </si>
  <si>
    <t>Duyên</t>
  </si>
  <si>
    <t>Tuyết</t>
  </si>
  <si>
    <t>Hòa</t>
  </si>
  <si>
    <t>Vi</t>
  </si>
  <si>
    <t>Tốt</t>
  </si>
  <si>
    <t>Mã sinh viên</t>
  </si>
  <si>
    <t>Họ đệm</t>
  </si>
  <si>
    <t>Anh</t>
  </si>
  <si>
    <t>Nguyễn Thị Quỳnh</t>
  </si>
  <si>
    <t>Nguyễn Ngọc</t>
  </si>
  <si>
    <t>Bích</t>
  </si>
  <si>
    <t>Dung</t>
  </si>
  <si>
    <t>Dương</t>
  </si>
  <si>
    <t>Hạnh</t>
  </si>
  <si>
    <t>Hằng</t>
  </si>
  <si>
    <t>Nguyễn Hải</t>
  </si>
  <si>
    <t>Hậu</t>
  </si>
  <si>
    <t>Dương Thị</t>
  </si>
  <si>
    <t>Hiền</t>
  </si>
  <si>
    <t>Nguyễn Thị Thu</t>
  </si>
  <si>
    <t>Hoài</t>
  </si>
  <si>
    <t>Nguyễn Thu</t>
  </si>
  <si>
    <t>Trần Thị Thanh</t>
  </si>
  <si>
    <t>Đỗ Thị</t>
  </si>
  <si>
    <t>Huệ</t>
  </si>
  <si>
    <t>Dương Thị Thanh</t>
  </si>
  <si>
    <t>Ngô Thị Thu</t>
  </si>
  <si>
    <t>Hương</t>
  </si>
  <si>
    <t>Lâm</t>
  </si>
  <si>
    <t>Nguyễn Thùy</t>
  </si>
  <si>
    <t>Hoàng Thị</t>
  </si>
  <si>
    <t>Quỳnh</t>
  </si>
  <si>
    <t>Tâm</t>
  </si>
  <si>
    <t>Thảo</t>
  </si>
  <si>
    <t>Lê Thị Thanh</t>
  </si>
  <si>
    <t>Thương</t>
  </si>
  <si>
    <t>Trà</t>
  </si>
  <si>
    <t>Trần Thị</t>
  </si>
  <si>
    <t>Yến</t>
  </si>
  <si>
    <t>An</t>
  </si>
  <si>
    <t>Khá</t>
  </si>
  <si>
    <t>Nguyễn Thị Lan</t>
  </si>
  <si>
    <t>Đồng Thị</t>
  </si>
  <si>
    <t>Phạm Thị</t>
  </si>
  <si>
    <t>Xuất sắc</t>
  </si>
  <si>
    <t>Triệu Thị</t>
  </si>
  <si>
    <t>Tạ Thị</t>
  </si>
  <si>
    <t>Trần Thu</t>
  </si>
  <si>
    <t>Hoàng</t>
  </si>
  <si>
    <t>Nguyễn Minh</t>
  </si>
  <si>
    <t>Nguyễn Thị Ngọc</t>
  </si>
  <si>
    <t>Khánh</t>
  </si>
  <si>
    <t>Mai</t>
  </si>
  <si>
    <t>Phượng</t>
  </si>
  <si>
    <t>Vũ Thị</t>
  </si>
  <si>
    <t>Thái</t>
  </si>
  <si>
    <t>Thắm</t>
  </si>
  <si>
    <t>Nguyễn Thị Hồng</t>
  </si>
  <si>
    <t>Nguyễn Đức</t>
  </si>
  <si>
    <t>Tiến</t>
  </si>
  <si>
    <t>Phan Thị</t>
  </si>
  <si>
    <t>Lê Phương</t>
  </si>
  <si>
    <t>Nguyễn Khánh</t>
  </si>
  <si>
    <t>Nguyễn Thị Bích</t>
  </si>
  <si>
    <t>Yếu</t>
  </si>
  <si>
    <t>Hoàng Thị Hồng</t>
  </si>
  <si>
    <t>Nguyễn Hồng</t>
  </si>
  <si>
    <t>Hiếu</t>
  </si>
  <si>
    <t>Trung bình</t>
  </si>
  <si>
    <t>Lam</t>
  </si>
  <si>
    <t>Lan</t>
  </si>
  <si>
    <t>Loan</t>
  </si>
  <si>
    <t>Hà Thị</t>
  </si>
  <si>
    <t>Đỗ Thị Hồng</t>
  </si>
  <si>
    <t>Nguyễn Thị Hương</t>
  </si>
  <si>
    <t>STT</t>
  </si>
  <si>
    <t>Trịnh Thị</t>
  </si>
  <si>
    <t>Dương Thị Thu</t>
  </si>
  <si>
    <t>Nông Thị</t>
  </si>
  <si>
    <t>Nguyễn Thị Mai</t>
  </si>
  <si>
    <t>VPQC</t>
  </si>
  <si>
    <t>Huế</t>
  </si>
  <si>
    <t>Bùi Thị</t>
  </si>
  <si>
    <t>Nguyễn Hoàng</t>
  </si>
  <si>
    <t>Nguyễn Thảo</t>
  </si>
  <si>
    <t>Minh</t>
  </si>
  <si>
    <t>Quyên</t>
  </si>
  <si>
    <t>Thịnh</t>
  </si>
  <si>
    <t>Thu</t>
  </si>
  <si>
    <t>Thư</t>
  </si>
  <si>
    <t>Đào Thị</t>
  </si>
  <si>
    <t>Trinh</t>
  </si>
  <si>
    <t>Tú</t>
  </si>
  <si>
    <t>Xuân</t>
  </si>
  <si>
    <t>Nguyễn Thị Kim</t>
  </si>
  <si>
    <t>Nguyễn Thị Phương</t>
  </si>
  <si>
    <t>Hoàng Ngọc</t>
  </si>
  <si>
    <t>Ánh</t>
  </si>
  <si>
    <t>Cúc</t>
  </si>
  <si>
    <t>Đạt</t>
  </si>
  <si>
    <t>Hảo</t>
  </si>
  <si>
    <t>Nguyễn Thị Hoài</t>
  </si>
  <si>
    <t>Lương</t>
  </si>
  <si>
    <t>Nguyễn Thị Huyền</t>
  </si>
  <si>
    <t>Nguyên</t>
  </si>
  <si>
    <t>Lê Thị Thu</t>
  </si>
  <si>
    <t>Tuấn</t>
  </si>
  <si>
    <t>Tuyến</t>
  </si>
  <si>
    <t>Tên</t>
  </si>
  <si>
    <t>Dịu</t>
  </si>
  <si>
    <t>Trương Thị</t>
  </si>
  <si>
    <t>Nguyễn Thị Thùy</t>
  </si>
  <si>
    <t>Nguyễn Thị Hải</t>
  </si>
  <si>
    <t>Nga</t>
  </si>
  <si>
    <t>Nguyệt</t>
  </si>
  <si>
    <t>Ngô Thị</t>
  </si>
  <si>
    <t>Nguyễn Thanh</t>
  </si>
  <si>
    <t>Tùng</t>
  </si>
  <si>
    <t>Trần Thị Ngọc</t>
  </si>
  <si>
    <t>Đức</t>
  </si>
  <si>
    <t>Phạm Thị Ngọc</t>
  </si>
  <si>
    <t>Huy</t>
  </si>
  <si>
    <t>Đặng Thị</t>
  </si>
  <si>
    <t>Ngân</t>
  </si>
  <si>
    <t>Nguyễn Phương</t>
  </si>
  <si>
    <t>Thùy</t>
  </si>
  <si>
    <t>Uyên</t>
  </si>
  <si>
    <t>Nguyễn Văn</t>
  </si>
  <si>
    <t>Hưng</t>
  </si>
  <si>
    <t>Ninh</t>
  </si>
  <si>
    <t>Thơm</t>
  </si>
  <si>
    <t>Việt</t>
  </si>
  <si>
    <t>Châm</t>
  </si>
  <si>
    <t>Phạm Hoàng</t>
  </si>
  <si>
    <t>Ngô Thu</t>
  </si>
  <si>
    <t>Dương Thùy</t>
  </si>
  <si>
    <t>Nam</t>
  </si>
  <si>
    <t>Hoàng Thị Thanh</t>
  </si>
  <si>
    <t>Thành</t>
  </si>
  <si>
    <t>Hoàng Thu</t>
  </si>
  <si>
    <t>Văn</t>
  </si>
  <si>
    <t>Hải</t>
  </si>
  <si>
    <t>Lương Thị Thu</t>
  </si>
  <si>
    <t>Nhi</t>
  </si>
  <si>
    <t>Trần Thị Phương</t>
  </si>
  <si>
    <t>Dương Ngọc</t>
  </si>
  <si>
    <t>Diễm</t>
  </si>
  <si>
    <t>Hoàng Thị Thu</t>
  </si>
  <si>
    <t>Phạm Thanh</t>
  </si>
  <si>
    <t>Lê Ngọc</t>
  </si>
  <si>
    <t>Duy</t>
  </si>
  <si>
    <t>Hùng</t>
  </si>
  <si>
    <t>Nguyễn Kim</t>
  </si>
  <si>
    <t>Ngát</t>
  </si>
  <si>
    <t>Nguyễn Thị Như</t>
  </si>
  <si>
    <t>Lý Thị</t>
  </si>
  <si>
    <t>Bình</t>
  </si>
  <si>
    <t>Trần Thị Thu</t>
  </si>
  <si>
    <t>Hiệp</t>
  </si>
  <si>
    <t>Nguyễn Thị Ánh</t>
  </si>
  <si>
    <t>Đoàn Thị</t>
  </si>
  <si>
    <t>Nguyễn Thị Minh</t>
  </si>
  <si>
    <t>Lệ</t>
  </si>
  <si>
    <t>Hoàng Minh</t>
  </si>
  <si>
    <t>Nhàn</t>
  </si>
  <si>
    <t>Sen</t>
  </si>
  <si>
    <t>Long Thị</t>
  </si>
  <si>
    <t>Tiên</t>
  </si>
  <si>
    <t>Phạm Thu</t>
  </si>
  <si>
    <t>Cường</t>
  </si>
  <si>
    <t>Liên</t>
  </si>
  <si>
    <t>Đỗ Thị Thúy</t>
  </si>
  <si>
    <t>Thuận</t>
  </si>
  <si>
    <t>Bách</t>
  </si>
  <si>
    <t>Đỗ Thị Thùy</t>
  </si>
  <si>
    <t>Đào Thị Hồng</t>
  </si>
  <si>
    <t>Phạm Khánh</t>
  </si>
  <si>
    <t>Long</t>
  </si>
  <si>
    <t>Phạm Đức</t>
  </si>
  <si>
    <t>Mạnh</t>
  </si>
  <si>
    <t>Nguyễn Thành</t>
  </si>
  <si>
    <t>Dương Thị Ngọc</t>
  </si>
  <si>
    <t>Hoàng Thị Phương</t>
  </si>
  <si>
    <t>Trung</t>
  </si>
  <si>
    <t>Đồng Thị Kim</t>
  </si>
  <si>
    <t>Nguyễn Kiều</t>
  </si>
  <si>
    <t>Lê Minh</t>
  </si>
  <si>
    <t>Hoàng Văn</t>
  </si>
  <si>
    <t>Nghĩa</t>
  </si>
  <si>
    <t>Phong</t>
  </si>
  <si>
    <t>Thắng</t>
  </si>
  <si>
    <t>Bùi Hồng</t>
  </si>
  <si>
    <t>Nguyễn Yến</t>
  </si>
  <si>
    <t>Nguyễn Thị Thảo</t>
  </si>
  <si>
    <t>Hoàng Thanh</t>
  </si>
  <si>
    <t>Dũng</t>
  </si>
  <si>
    <t>Lộc</t>
  </si>
  <si>
    <t>Dương Văn</t>
  </si>
  <si>
    <t>Trường</t>
  </si>
  <si>
    <t>Hoàng Thị Ngọc</t>
  </si>
  <si>
    <t>Kém</t>
  </si>
  <si>
    <t>Không xét</t>
  </si>
  <si>
    <t>Nguyễn Nhật</t>
  </si>
  <si>
    <t>Nguyễn Việt</t>
  </si>
  <si>
    <t>Kiên</t>
  </si>
  <si>
    <t>Nguyễn Tùng</t>
  </si>
  <si>
    <t>Bùi Phương</t>
  </si>
  <si>
    <t>Quang</t>
  </si>
  <si>
    <t>Luyến</t>
  </si>
  <si>
    <t>Vũ Thị Hồng</t>
  </si>
  <si>
    <t>Trần Văn</t>
  </si>
  <si>
    <t>Lê Hải</t>
  </si>
  <si>
    <t>Vũ Thị Hương</t>
  </si>
  <si>
    <t>Nguyễn Quang</t>
  </si>
  <si>
    <t>Cương</t>
  </si>
  <si>
    <t>Trần Phương</t>
  </si>
  <si>
    <t>Nguyễn Thị Khánh</t>
  </si>
  <si>
    <t>Tân</t>
  </si>
  <si>
    <t>Thoa</t>
  </si>
  <si>
    <t>Hoàng Việt</t>
  </si>
  <si>
    <t>Trần Trung</t>
  </si>
  <si>
    <t>Điệp</t>
  </si>
  <si>
    <t>Đinh Thị Thu</t>
  </si>
  <si>
    <t>Nguyễn Mai</t>
  </si>
  <si>
    <t>Phạm Thùy</t>
  </si>
  <si>
    <t>Nguyễn Anh</t>
  </si>
  <si>
    <t>Nguyễn Thị Thúy</t>
  </si>
  <si>
    <t>Lê Thu</t>
  </si>
  <si>
    <t>Vinh</t>
  </si>
  <si>
    <t>Độc lập - Tự do - Hạnh phúc</t>
  </si>
  <si>
    <t>Nguyễn Quốc</t>
  </si>
  <si>
    <t>Chiến</t>
  </si>
  <si>
    <t>Nguyễn Tiến</t>
  </si>
  <si>
    <t>Sơn</t>
  </si>
  <si>
    <t>Nguyễn Bảo</t>
  </si>
  <si>
    <t>Nguyễn Mạnh</t>
  </si>
  <si>
    <t xml:space="preserve">Hoàng Thị </t>
  </si>
  <si>
    <t>Huấn</t>
  </si>
  <si>
    <t>Khuyên</t>
  </si>
  <si>
    <t>Bùi Ngọc</t>
  </si>
  <si>
    <t>Diệp</t>
  </si>
  <si>
    <t>Nguyễn Thị Tố</t>
  </si>
  <si>
    <t>Hoàn</t>
  </si>
  <si>
    <t>Hoàng Thị Kim</t>
  </si>
  <si>
    <t>Sang</t>
  </si>
  <si>
    <t>Vũ Hoàng</t>
  </si>
  <si>
    <t>Nguyễn Hương</t>
  </si>
  <si>
    <t xml:space="preserve">Trần Thị </t>
  </si>
  <si>
    <t>KHOA KẾ TOÁN</t>
  </si>
  <si>
    <t xml:space="preserve">Điểm rèn luyện </t>
  </si>
  <si>
    <t>Bảo lưu</t>
  </si>
  <si>
    <t>Lê Thùy</t>
  </si>
  <si>
    <t>Lê</t>
  </si>
  <si>
    <t>Na</t>
  </si>
  <si>
    <t>Diệu</t>
  </si>
  <si>
    <t>Nguyễn Bích</t>
  </si>
  <si>
    <t>Trần Thị Hồng</t>
  </si>
  <si>
    <t>Nguyễn Quỳnh</t>
  </si>
  <si>
    <t>Trần Ngọc</t>
  </si>
  <si>
    <t>Hoàng Thị Việt</t>
  </si>
  <si>
    <t>Ngô Thượng</t>
  </si>
  <si>
    <t>Ngô Thị Minh</t>
  </si>
  <si>
    <t>Trần Thùy</t>
  </si>
  <si>
    <t>Hướng</t>
  </si>
  <si>
    <t>Phạm Minh</t>
  </si>
  <si>
    <t>Thông</t>
  </si>
  <si>
    <t>Du</t>
  </si>
  <si>
    <t>Hoan</t>
  </si>
  <si>
    <t>Tô Thị</t>
  </si>
  <si>
    <t>Hoàng Thị Nhật</t>
  </si>
  <si>
    <t>Thơ</t>
  </si>
  <si>
    <t>Nguyễn Duy</t>
  </si>
  <si>
    <t>Đỗ Thị Thanh</t>
  </si>
  <si>
    <t>Trúc</t>
  </si>
  <si>
    <t>Đào Thị Ánh</t>
  </si>
  <si>
    <t>Nghiên</t>
  </si>
  <si>
    <t>Lý Thu</t>
  </si>
  <si>
    <t>Chúc</t>
  </si>
  <si>
    <t>Phạm Thị Thanh</t>
  </si>
  <si>
    <t>Nguyễn Thúy</t>
  </si>
  <si>
    <t>Dương Thị Mỹ</t>
  </si>
  <si>
    <t>Ma Thùy</t>
  </si>
  <si>
    <t>Phạm Anh</t>
  </si>
  <si>
    <t>Lương Ngọc</t>
  </si>
  <si>
    <t xml:space="preserve">Nguyễn Thị Thu </t>
  </si>
  <si>
    <t>Trần Thanh</t>
  </si>
  <si>
    <t>Trần Thị Kim</t>
  </si>
  <si>
    <t>Đào Phương</t>
  </si>
  <si>
    <t>Đồng Thị Ngọc</t>
  </si>
  <si>
    <t>Trần Việt</t>
  </si>
  <si>
    <t>Dương Thị Hải</t>
  </si>
  <si>
    <t>Ngô Thị Ngọc</t>
  </si>
  <si>
    <t>Đặng Thùy</t>
  </si>
  <si>
    <t>Phúc</t>
  </si>
  <si>
    <t>Nguyễn Thị Diễm</t>
  </si>
  <si>
    <t>Hà Huy</t>
  </si>
  <si>
    <t>Lê Thúy</t>
  </si>
  <si>
    <t>Lý Minh</t>
  </si>
  <si>
    <t>Dương Ánh</t>
  </si>
  <si>
    <t>Hứa Đức</t>
  </si>
  <si>
    <t>Khải</t>
  </si>
  <si>
    <t>Quân</t>
  </si>
  <si>
    <t>Trần Anh</t>
  </si>
  <si>
    <t>Lê Anh</t>
  </si>
  <si>
    <t>Trần Linh</t>
  </si>
  <si>
    <t>Phùng Thị</t>
  </si>
  <si>
    <t>Hồ Thị</t>
  </si>
  <si>
    <t>Phí Thị Hương</t>
  </si>
  <si>
    <t>Thuỳ</t>
  </si>
  <si>
    <t>Xếp Loại</t>
  </si>
  <si>
    <t>Số sinh viên</t>
  </si>
  <si>
    <t>Tổng</t>
  </si>
  <si>
    <t>KHOA KINH TẾ</t>
  </si>
  <si>
    <t>Chung</t>
  </si>
  <si>
    <t>Nguyễn Vũ</t>
  </si>
  <si>
    <t>Hoàng Ánh</t>
  </si>
  <si>
    <t>Mỹ</t>
  </si>
  <si>
    <t>Lê Mạnh</t>
  </si>
  <si>
    <t>Hoàng Trọng</t>
  </si>
  <si>
    <t>Nông Thị Thanh</t>
  </si>
  <si>
    <t>Vũ Linh</t>
  </si>
  <si>
    <t>Đào Hải</t>
  </si>
  <si>
    <t>Toàn</t>
  </si>
  <si>
    <t>Đinh Thị Thùy</t>
  </si>
  <si>
    <t>Lương Thị Ngọc</t>
  </si>
  <si>
    <t>Lê Duy</t>
  </si>
  <si>
    <t>Trần Thị Bích</t>
  </si>
  <si>
    <t>Ngô Mai</t>
  </si>
  <si>
    <t>Giàng A</t>
  </si>
  <si>
    <t>Bằng</t>
  </si>
  <si>
    <t>Trần Quang</t>
  </si>
  <si>
    <t>Hà Văn</t>
  </si>
  <si>
    <t xml:space="preserve">Nguyễn Tuấn </t>
  </si>
  <si>
    <t>Nguyễn Đăng</t>
  </si>
  <si>
    <t>Trương Thị Phương</t>
  </si>
  <si>
    <t>Trần Mai</t>
  </si>
  <si>
    <t>Ngô Đức</t>
  </si>
  <si>
    <t>Dinh</t>
  </si>
  <si>
    <t xml:space="preserve">Nguyễn Hồng </t>
  </si>
  <si>
    <t>Nguyễn Kỳ</t>
  </si>
  <si>
    <t>Không xét (bảo lưu)</t>
  </si>
  <si>
    <t xml:space="preserve">Anh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</si>
  <si>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</si>
  <si>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</si>
  <si>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</si>
  <si>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</si>
  <si>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</si>
  <si>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</si>
  <si>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</si>
  <si>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</si>
  <si>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</si>
  <si>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</si>
  <si>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</si>
  <si>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</si>
  <si>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</si>
  <si>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</si>
  <si>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</si>
  <si>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</si>
  <si>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</si>
  <si>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</si>
  <si>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</si>
  <si>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</si>
  <si>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</si>
  <si>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</si>
  <si>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</si>
  <si>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</si>
  <si>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</si>
  <si>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</si>
  <si>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</si>
  <si>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</si>
  <si>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</si>
  <si>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</si>
  <si>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</si>
  <si>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</si>
  <si>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</si>
  <si>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</si>
  <si>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</si>
  <si>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</si>
  <si>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</si>
  <si>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</si>
  <si>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</si>
  <si>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Điểm rèn luyện</t>
  </si>
  <si>
    <t>Vũ Thị Thùy</t>
  </si>
  <si>
    <t>DTE2053403010464</t>
  </si>
  <si>
    <t>40</t>
  </si>
  <si>
    <t>41</t>
  </si>
  <si>
    <t>42</t>
  </si>
  <si>
    <t>43</t>
  </si>
  <si>
    <t>44</t>
  </si>
  <si>
    <t>45</t>
  </si>
  <si>
    <t>46</t>
  </si>
  <si>
    <t>Kỷ luật</t>
  </si>
  <si>
    <t>Tỷ lệ</t>
  </si>
  <si>
    <t xml:space="preserve">BẢNG TỔNG HỢP KẾT QUẢ RÈN LUYỆN SINH VIÊN  </t>
  </si>
  <si>
    <t>DTE2153403010302</t>
  </si>
  <si>
    <t>DTE2153403010069</t>
  </si>
  <si>
    <t>DTE2153403010258</t>
  </si>
  <si>
    <t>Nguyễn Thị Bảo</t>
  </si>
  <si>
    <t>DTE2153403010008</t>
  </si>
  <si>
    <t>DTE2153403010076</t>
  </si>
  <si>
    <t>Hà Thị Thanh</t>
  </si>
  <si>
    <t>DTE2153403010055</t>
  </si>
  <si>
    <t>Đỗ Hoài</t>
  </si>
  <si>
    <t>DTE2153403010057</t>
  </si>
  <si>
    <t>Trịnh Thị Huyền</t>
  </si>
  <si>
    <t>DTE2153403010452</t>
  </si>
  <si>
    <t>Dương Đức</t>
  </si>
  <si>
    <t>DTE2153403010476</t>
  </si>
  <si>
    <t>Vũ Như</t>
  </si>
  <si>
    <t>DTE2153403010015</t>
  </si>
  <si>
    <t>Vũ Thị Minh</t>
  </si>
  <si>
    <t>DTE2153403010041</t>
  </si>
  <si>
    <t>DTE2153403010458</t>
  </si>
  <si>
    <t>DTE2153403010461</t>
  </si>
  <si>
    <t>DTE2153403010011</t>
  </si>
  <si>
    <t>DTE2153403010457</t>
  </si>
  <si>
    <t>Hoàng Quỳnh</t>
  </si>
  <si>
    <t>DTE2153403010462</t>
  </si>
  <si>
    <t>Hồ Thị Minh</t>
  </si>
  <si>
    <t>DTE2153403010456</t>
  </si>
  <si>
    <t>DTE2153403010040</t>
  </si>
  <si>
    <t>Triệu An</t>
  </si>
  <si>
    <t>DTE2153403010043</t>
  </si>
  <si>
    <t>DTE2153403010042</t>
  </si>
  <si>
    <t>Vũ Minh</t>
  </si>
  <si>
    <t>DTE2153403010028</t>
  </si>
  <si>
    <t>Đồng Thúy</t>
  </si>
  <si>
    <t>DTE2153403010049</t>
  </si>
  <si>
    <t>Phạm Thị Lệ</t>
  </si>
  <si>
    <t>DTE2153403010012</t>
  </si>
  <si>
    <t>Thái Thảo</t>
  </si>
  <si>
    <t>DTE2153403010053</t>
  </si>
  <si>
    <t>DTE2153403010448</t>
  </si>
  <si>
    <t>Trịnh Tuấn</t>
  </si>
  <si>
    <t>DTE2153403010291</t>
  </si>
  <si>
    <t>Bùi Phạm Như</t>
  </si>
  <si>
    <t>DDTE2153403010442</t>
  </si>
  <si>
    <t>DTE2153403010045</t>
  </si>
  <si>
    <t>DTE2153403010046</t>
  </si>
  <si>
    <t>DTE2153403010068</t>
  </si>
  <si>
    <t>DTE2153403010029</t>
  </si>
  <si>
    <t>DTE2153403010521</t>
  </si>
  <si>
    <t>Lê Mai</t>
  </si>
  <si>
    <t>DTE2153403010018</t>
  </si>
  <si>
    <t>Lý Thị Thùy</t>
  </si>
  <si>
    <t>DTE2153403010052</t>
  </si>
  <si>
    <t>Tống Khánh</t>
  </si>
  <si>
    <t>DTE2153403010050</t>
  </si>
  <si>
    <t>Trần Tùng</t>
  </si>
  <si>
    <t>DTE2153403010019</t>
  </si>
  <si>
    <t>DTE2153403010030</t>
  </si>
  <si>
    <t>Vũ Trà</t>
  </si>
  <si>
    <t>DTE2153403010463</t>
  </si>
  <si>
    <t>DTE2153403010036</t>
  </si>
  <si>
    <t>DTE2153403010035</t>
  </si>
  <si>
    <t>DTE2153403010037</t>
  </si>
  <si>
    <t>DTE2153403010077</t>
  </si>
  <si>
    <t>DTE2153403010253</t>
  </si>
  <si>
    <t>DTE2153403010014</t>
  </si>
  <si>
    <t>DTE2153403010023</t>
  </si>
  <si>
    <t>Khương Thị Vân</t>
  </si>
  <si>
    <t>DTE2153403010039</t>
  </si>
  <si>
    <t>DTE2153403010059</t>
  </si>
  <si>
    <t>DTE2153403010009</t>
  </si>
  <si>
    <t>DTE2153403010473</t>
  </si>
  <si>
    <t>DTE2153403010064</t>
  </si>
  <si>
    <t>Triệu Quỳnh</t>
  </si>
  <si>
    <t>DTE2153403010025</t>
  </si>
  <si>
    <t>Nguyễn Linh</t>
  </si>
  <si>
    <t>DTE2153403010003</t>
  </si>
  <si>
    <t>Trịnh Viết</t>
  </si>
  <si>
    <t>DTE2153403010048</t>
  </si>
  <si>
    <t>DTE2153403010006</t>
  </si>
  <si>
    <t>DTE2153403010013</t>
  </si>
  <si>
    <t>Kiều</t>
  </si>
  <si>
    <t>DTE215340301051</t>
  </si>
  <si>
    <t>Triệu Phương</t>
  </si>
  <si>
    <t>DTE2153403010061</t>
  </si>
  <si>
    <t>Bế Đức</t>
  </si>
  <si>
    <t>DTE2153403010033</t>
  </si>
  <si>
    <t>DTE2153403010005</t>
  </si>
  <si>
    <t>DTE2153403010047</t>
  </si>
  <si>
    <t>Hợp</t>
  </si>
  <si>
    <t>DTE2153403010010</t>
  </si>
  <si>
    <t>DTE2153403010056</t>
  </si>
  <si>
    <t>Đào Nguyên</t>
  </si>
  <si>
    <t>Thọ</t>
  </si>
  <si>
    <t>K18 Kế toán B</t>
  </si>
  <si>
    <t>DTE2153403010090</t>
  </si>
  <si>
    <t>Nguyễn Thị Thuỳ</t>
  </si>
  <si>
    <t>DTE2153403010205</t>
  </si>
  <si>
    <t>DTE2153403010150</t>
  </si>
  <si>
    <t>Kiều Thị Thu</t>
  </si>
  <si>
    <t>DTE2153403010166</t>
  </si>
  <si>
    <t>DTE2153403010147</t>
  </si>
  <si>
    <t>Dương Kim</t>
  </si>
  <si>
    <t>DTE2153403010194</t>
  </si>
  <si>
    <t>DTE2153403010208</t>
  </si>
  <si>
    <t>Nguyễn Thị Tường</t>
  </si>
  <si>
    <t>DTE2153403010088</t>
  </si>
  <si>
    <t>Lê Thị</t>
  </si>
  <si>
    <t>DTE2153403010201</t>
  </si>
  <si>
    <t>DTE2153403010142</t>
  </si>
  <si>
    <t>Đỗ Thu</t>
  </si>
  <si>
    <t>DTE2153403010198</t>
  </si>
  <si>
    <t>Hà Thị Mỹ</t>
  </si>
  <si>
    <t>DTE2153403010196</t>
  </si>
  <si>
    <t>Mùi</t>
  </si>
  <si>
    <t>DTE2153403010486</t>
  </si>
  <si>
    <t>Trần Hạnh</t>
  </si>
  <si>
    <t>DTE2153403010180</t>
  </si>
  <si>
    <t>Nguyễn Như</t>
  </si>
  <si>
    <t>DTE2153403010149</t>
  </si>
  <si>
    <t>Đặng Thị Phương</t>
  </si>
  <si>
    <t>DTE2153403010181</t>
  </si>
  <si>
    <t>DTE2153403010207</t>
  </si>
  <si>
    <t>Ngô Thị Hoài</t>
  </si>
  <si>
    <t>DTE2153403010038</t>
  </si>
  <si>
    <t>Đỗ Thị Vân</t>
  </si>
  <si>
    <t>DTE2153403010193</t>
  </si>
  <si>
    <t>DTE2153403010203</t>
  </si>
  <si>
    <t>DTE2153403010186</t>
  </si>
  <si>
    <t>Lưu Thị</t>
  </si>
  <si>
    <t>DTE2153403010139</t>
  </si>
  <si>
    <t>Nguyễn Thị Xuân</t>
  </si>
  <si>
    <t>DTE2153403010140</t>
  </si>
  <si>
    <t>Ngô Thị Thanh</t>
  </si>
  <si>
    <t>DTE2153403010179</t>
  </si>
  <si>
    <t>DTE2153403010084</t>
  </si>
  <si>
    <t>Hoàng Vân</t>
  </si>
  <si>
    <t>DTE2153403010173</t>
  </si>
  <si>
    <t>DTE2153403010044</t>
  </si>
  <si>
    <t>Đồng Thuý</t>
  </si>
  <si>
    <t>DTE2153403010333</t>
  </si>
  <si>
    <t>Lý Thị Cẩm</t>
  </si>
  <si>
    <t>DTE2153403010514</t>
  </si>
  <si>
    <t>DTE2153403010539</t>
  </si>
  <si>
    <t xml:space="preserve">Nguyễn Thị Minh </t>
  </si>
  <si>
    <t>DTE2153403010087</t>
  </si>
  <si>
    <t>Luân Thị Lan</t>
  </si>
  <si>
    <t>DTE2153403010136</t>
  </si>
  <si>
    <t>Nguyễn Thị Kiều</t>
  </si>
  <si>
    <t>DTE2153403010200</t>
  </si>
  <si>
    <t>Trịnh Nhật</t>
  </si>
  <si>
    <t>DTE2153403010130</t>
  </si>
  <si>
    <t>DTE2153403010202</t>
  </si>
  <si>
    <t>Hà Thị Kim</t>
  </si>
  <si>
    <t>DTE2153403010157</t>
  </si>
  <si>
    <t>Đặng Diễm</t>
  </si>
  <si>
    <t>DTE2153403010182</t>
  </si>
  <si>
    <t>DTE2153403010156</t>
  </si>
  <si>
    <t>Triệu Thị Thu</t>
  </si>
  <si>
    <t>DTE2153403010177</t>
  </si>
  <si>
    <t>An Thị Khánh</t>
  </si>
  <si>
    <t>DTE2153403010141</t>
  </si>
  <si>
    <t>DTE2153403010080</t>
  </si>
  <si>
    <t>DTE2153403010197</t>
  </si>
  <si>
    <t>DTE2153403010510</t>
  </si>
  <si>
    <t>Hứa Ngọc</t>
  </si>
  <si>
    <t>DTE2153403010471</t>
  </si>
  <si>
    <t>Vũ Xuân</t>
  </si>
  <si>
    <t>DTE2153403010164</t>
  </si>
  <si>
    <t>DTE2153403010098</t>
  </si>
  <si>
    <t>DTE2153403010455</t>
  </si>
  <si>
    <t>DTE2153401200021</t>
  </si>
  <si>
    <t>DTE2153403010172</t>
  </si>
  <si>
    <t>Dương Huyền</t>
  </si>
  <si>
    <t>DTE2153403010185</t>
  </si>
  <si>
    <t>DTE2153403010174</t>
  </si>
  <si>
    <t>DTE2153403010138</t>
  </si>
  <si>
    <t>DTE2153403010169</t>
  </si>
  <si>
    <t>Trịnh Thu</t>
  </si>
  <si>
    <t>DTE2153403010204</t>
  </si>
  <si>
    <t>DTE2153403010188</t>
  </si>
  <si>
    <t>Nguyễn Thị Trà</t>
  </si>
  <si>
    <t>DTE2153403010148</t>
  </si>
  <si>
    <t>DTE2153403010002</t>
  </si>
  <si>
    <t>Dương Thị Lan</t>
  </si>
  <si>
    <t>DTE2153403010085</t>
  </si>
  <si>
    <t>DTE2153403010111</t>
  </si>
  <si>
    <t>DTE2153403010163</t>
  </si>
  <si>
    <t>Dương Quỳnh</t>
  </si>
  <si>
    <t>DTE2153403010144</t>
  </si>
  <si>
    <t>Nguyễn Trần Ngọc</t>
  </si>
  <si>
    <t>DTE2153403010117</t>
  </si>
  <si>
    <t>Đoàn Hương</t>
  </si>
  <si>
    <t>DTE2153403010528</t>
  </si>
  <si>
    <t>Vũ Thị Thanh</t>
  </si>
  <si>
    <t>DTE2153403010255</t>
  </si>
  <si>
    <t>Lợi</t>
  </si>
  <si>
    <t>DTE2153403010162</t>
  </si>
  <si>
    <t>K18- Kế toán C</t>
  </si>
  <si>
    <t>DTE2153403010264</t>
  </si>
  <si>
    <t>Ngô Thúy</t>
  </si>
  <si>
    <t>DTE2153403010097</t>
  </si>
  <si>
    <t>Hoàng Thị Quỳnh</t>
  </si>
  <si>
    <t>DTE2153403010450</t>
  </si>
  <si>
    <t>Nông Thị Thúy</t>
  </si>
  <si>
    <t>DTE2153403010123</t>
  </si>
  <si>
    <t>DTE2153403010266</t>
  </si>
  <si>
    <t>Dương Khánh</t>
  </si>
  <si>
    <t>DTE2153403010280</t>
  </si>
  <si>
    <t>Phạm Ánh</t>
  </si>
  <si>
    <t>DTE2153403010217</t>
  </si>
  <si>
    <t>DTE2153403010474</t>
  </si>
  <si>
    <t>DTE2153403010242</t>
  </si>
  <si>
    <t>Phạm Ngọc</t>
  </si>
  <si>
    <t>DTE2153403010238</t>
  </si>
  <si>
    <t>DTE2153403010216</t>
  </si>
  <si>
    <t>DTE2153403010226</t>
  </si>
  <si>
    <t>Ma Thị Lệ</t>
  </si>
  <si>
    <t>DTE2153403010239</t>
  </si>
  <si>
    <t>Vũ Thị Thu</t>
  </si>
  <si>
    <t>DTE2153403010490</t>
  </si>
  <si>
    <t>DTE2153401010234</t>
  </si>
  <si>
    <t>DTE2153403010122</t>
  </si>
  <si>
    <t>DTE2153403010271</t>
  </si>
  <si>
    <t>DTE2153403010221</t>
  </si>
  <si>
    <t>DTE2153403010189</t>
  </si>
  <si>
    <t>Ma Thị Ánh</t>
  </si>
  <si>
    <t>Thiều</t>
  </si>
  <si>
    <t>DTE2153403010505</t>
  </si>
  <si>
    <t>Nguyễn Thị Diệu</t>
  </si>
  <si>
    <t>DTE2153403010127</t>
  </si>
  <si>
    <t>DTE2153403010494</t>
  </si>
  <si>
    <t>Hà Nhật</t>
  </si>
  <si>
    <t>DTE2153403010210</t>
  </si>
  <si>
    <t>DTE2153101040084</t>
  </si>
  <si>
    <t>DTE2153403010262</t>
  </si>
  <si>
    <t>Phạm Quỳnh</t>
  </si>
  <si>
    <t>DTE2153403010227</t>
  </si>
  <si>
    <t>DTE2153403010249</t>
  </si>
  <si>
    <t>DTE2153403010065</t>
  </si>
  <si>
    <t>DTE2153403010020</t>
  </si>
  <si>
    <t>Ngô Thị Khánh</t>
  </si>
  <si>
    <t>DTE2153403010511</t>
  </si>
  <si>
    <t>Trần Khánh</t>
  </si>
  <si>
    <t>DTE2153403010265</t>
  </si>
  <si>
    <t>Ma Thị Quỳnh</t>
  </si>
  <si>
    <t>DTE2153403010235</t>
  </si>
  <si>
    <t>DTE2153403010102</t>
  </si>
  <si>
    <t>Trịnh Thị Kim</t>
  </si>
  <si>
    <t>DTE2153403010268</t>
  </si>
  <si>
    <t>DTE2153403010167</t>
  </si>
  <si>
    <t>DTE2153403010083</t>
  </si>
  <si>
    <t>DTE2153403010074</t>
  </si>
  <si>
    <t>DTE2153403010222</t>
  </si>
  <si>
    <t>Vũ Phương</t>
  </si>
  <si>
    <t>DTE2153403010094</t>
  </si>
  <si>
    <t>DTE2153403010237</t>
  </si>
  <si>
    <t>Phan Thị Huyền</t>
  </si>
  <si>
    <t>DTE2153403010246</t>
  </si>
  <si>
    <t>Quý</t>
  </si>
  <si>
    <t>DTE2153403010231</t>
  </si>
  <si>
    <t>Vương Thu</t>
  </si>
  <si>
    <t>DTE2153403010073</t>
  </si>
  <si>
    <t>DTE2153403010100</t>
  </si>
  <si>
    <t>DTE2153403010530</t>
  </si>
  <si>
    <t>DTE2153403010220</t>
  </si>
  <si>
    <t>DTE2153403010488</t>
  </si>
  <si>
    <t>DTE2153403010229</t>
  </si>
  <si>
    <t>DTE2153403010121</t>
  </si>
  <si>
    <t>DTE2053403010138</t>
  </si>
  <si>
    <t>DTE2153403010296</t>
  </si>
  <si>
    <t>Hà Thị Trà</t>
  </si>
  <si>
    <t>DTE2153403010243</t>
  </si>
  <si>
    <t>DTE2153403010263</t>
  </si>
  <si>
    <t>DTE2153403010260</t>
  </si>
  <si>
    <t>DTE2153403010277</t>
  </si>
  <si>
    <t>DTE2153403010275</t>
  </si>
  <si>
    <t>DTE2153403010230</t>
  </si>
  <si>
    <t>Trương Mỹ</t>
  </si>
  <si>
    <t>DTE2153403010244</t>
  </si>
  <si>
    <t>DTE2153403010134</t>
  </si>
  <si>
    <t>Vũ Kim</t>
  </si>
  <si>
    <t>DTE2153403010273</t>
  </si>
  <si>
    <t>DTE2153403010269</t>
  </si>
  <si>
    <t>Lỳ Hừ</t>
  </si>
  <si>
    <t>Cà</t>
  </si>
  <si>
    <t>DTE2153403010276</t>
  </si>
  <si>
    <t>Bùi Vân</t>
  </si>
  <si>
    <t>DTE2153403010031</t>
  </si>
  <si>
    <t>DTE2153403010104</t>
  </si>
  <si>
    <t>K18- Kế toán D</t>
  </si>
  <si>
    <t>DTE2153403010343</t>
  </si>
  <si>
    <t>Ma Thị Thanh</t>
  </si>
  <si>
    <t>DTE2153403010298</t>
  </si>
  <si>
    <t>Ma Tú</t>
  </si>
  <si>
    <t>DTE2153403010335</t>
  </si>
  <si>
    <t>DTE2153403010339</t>
  </si>
  <si>
    <t>DTE2153403010507</t>
  </si>
  <si>
    <t>DTE2153403010485</t>
  </si>
  <si>
    <t>DTE2153403010332</t>
  </si>
  <si>
    <t>Lường Thúy</t>
  </si>
  <si>
    <t>DTE2153403010372</t>
  </si>
  <si>
    <t>DTE2153403010318</t>
  </si>
  <si>
    <t>DTE2153403010349</t>
  </si>
  <si>
    <t>DTE2153403010331</t>
  </si>
  <si>
    <t>Nguyễn Trần Diệu</t>
  </si>
  <si>
    <t>DTE2153403010336</t>
  </si>
  <si>
    <t>DTE2153403010392</t>
  </si>
  <si>
    <t>Dương Thị Mai</t>
  </si>
  <si>
    <t>DTE2153403010367</t>
  </si>
  <si>
    <t>DTE2153403010433</t>
  </si>
  <si>
    <t>DTE2153403010353</t>
  </si>
  <si>
    <t>DTE2153403010338</t>
  </si>
  <si>
    <t>DTE2153403010341</t>
  </si>
  <si>
    <t>DTE2153403010429</t>
  </si>
  <si>
    <t>DTE2153403010344</t>
  </si>
  <si>
    <t>Đoàn Thanh</t>
  </si>
  <si>
    <t>DTE2153403010465</t>
  </si>
  <si>
    <t>DTE2153403010316</t>
  </si>
  <si>
    <t>DTE2153403010358</t>
  </si>
  <si>
    <t>DTE2153403010356</t>
  </si>
  <si>
    <t>Trần Văn Đức</t>
  </si>
  <si>
    <t>DTE2153403010300</t>
  </si>
  <si>
    <t>DTE2153403010328</t>
  </si>
  <si>
    <t>DTE2153403010483</t>
  </si>
  <si>
    <t>Hứa Thị</t>
  </si>
  <si>
    <t>DTE2153403010321</t>
  </si>
  <si>
    <t>DTE2153403010532</t>
  </si>
  <si>
    <t>DTE2153403010469</t>
  </si>
  <si>
    <t>Phan Đặng Quỳnh</t>
  </si>
  <si>
    <t>DTE2153403010299</t>
  </si>
  <si>
    <t>Trần Thị Vân</t>
  </si>
  <si>
    <t>DTE2153403010301</t>
  </si>
  <si>
    <t>DTE2153403010324</t>
  </si>
  <si>
    <t>DTE2153403010284</t>
  </si>
  <si>
    <t>Dương Phương</t>
  </si>
  <si>
    <t>DTE2153403010286</t>
  </si>
  <si>
    <t>DTE2153403010363</t>
  </si>
  <si>
    <t>DTE2153403010512</t>
  </si>
  <si>
    <t>Đỗ Thanh</t>
  </si>
  <si>
    <t>DTE2153403010337</t>
  </si>
  <si>
    <t>Vũ Thị Trang</t>
  </si>
  <si>
    <t>DTE2153403010308</t>
  </si>
  <si>
    <t>Vũ Trang</t>
  </si>
  <si>
    <t>DTE2153403010310</t>
  </si>
  <si>
    <t>DTE2153403010369</t>
  </si>
  <si>
    <t>DTE2153403010373</t>
  </si>
  <si>
    <t>DTE2153403010420</t>
  </si>
  <si>
    <t>DTE2153403010109</t>
  </si>
  <si>
    <t>Nông Tiểu</t>
  </si>
  <si>
    <t>Tuyền</t>
  </si>
  <si>
    <t>DTE2153403010292</t>
  </si>
  <si>
    <t>DTE2153403010355</t>
  </si>
  <si>
    <t>DTE2153403010334</t>
  </si>
  <si>
    <t>Trần Thị Quý</t>
  </si>
  <si>
    <t>DTE2153403010419</t>
  </si>
  <si>
    <t>Vũ Mai</t>
  </si>
  <si>
    <t>DTE2153403010282</t>
  </si>
  <si>
    <t>Bảo</t>
  </si>
  <si>
    <t>DTE2153403010346</t>
  </si>
  <si>
    <t>Đào</t>
  </si>
  <si>
    <t>DTE2153403010495</t>
  </si>
  <si>
    <t>Đỗ Khánh</t>
  </si>
  <si>
    <t>DTE2153403010304</t>
  </si>
  <si>
    <t>DTE2153403010525</t>
  </si>
  <si>
    <t>DTE2153403010270</t>
  </si>
  <si>
    <t>Đỗ Thị Kim</t>
  </si>
  <si>
    <t>DTE2153403010223</t>
  </si>
  <si>
    <t>DTE2153403010311</t>
  </si>
  <si>
    <t>DTE2153403010212</t>
  </si>
  <si>
    <t>Quan Xuân</t>
  </si>
  <si>
    <t>DTE2153403010125</t>
  </si>
  <si>
    <t>DTE2153403010126</t>
  </si>
  <si>
    <t>Trần Thị Hoài</t>
  </si>
  <si>
    <t>DTE2153403010107</t>
  </si>
  <si>
    <t>Đồng Thị Huyền</t>
  </si>
  <si>
    <t>DTE2153403010501</t>
  </si>
  <si>
    <t>Nông Thị Thùy</t>
  </si>
  <si>
    <t>DTE2153403010290</t>
  </si>
  <si>
    <t>Nguyễn Xuân</t>
  </si>
  <si>
    <t>DTE2153403010434</t>
  </si>
  <si>
    <t>Vũ Thu</t>
  </si>
  <si>
    <t>DTE2153403010438</t>
  </si>
  <si>
    <t>Phạm Phương</t>
  </si>
  <si>
    <t>DTE2153403010391</t>
  </si>
  <si>
    <t>Hà La</t>
  </si>
  <si>
    <t>DTE2153403010431</t>
  </si>
  <si>
    <t>Trần Yến</t>
  </si>
  <si>
    <t>Vy</t>
  </si>
  <si>
    <t>DTE2153403010397</t>
  </si>
  <si>
    <t>DTE2153403010418</t>
  </si>
  <si>
    <t>DTE2153403010360</t>
  </si>
  <si>
    <t>DTE2153403010487</t>
  </si>
  <si>
    <t>Nguyễn Lê Huyền</t>
  </si>
  <si>
    <t>DTE2153403010382</t>
  </si>
  <si>
    <t>DTE2153403010437</t>
  </si>
  <si>
    <t>DTE2153403010447</t>
  </si>
  <si>
    <t>DTE2153403010404</t>
  </si>
  <si>
    <t>Nông Thị Khánh</t>
  </si>
  <si>
    <t>DTE2153403010445</t>
  </si>
  <si>
    <t>DTE2153403010387</t>
  </si>
  <si>
    <t>DTE2153403010405</t>
  </si>
  <si>
    <t>Vũ Thị Quỳnh</t>
  </si>
  <si>
    <t>DTE2153403010426</t>
  </si>
  <si>
    <t>Nguyễn Thị Thuý</t>
  </si>
  <si>
    <t>DTE2153403010451</t>
  </si>
  <si>
    <t>DTE2153403010408</t>
  </si>
  <si>
    <t>DTE2153403010376</t>
  </si>
  <si>
    <t>DTE2153403010395</t>
  </si>
  <si>
    <t>DTE2153403010396</t>
  </si>
  <si>
    <t>Hà Kiều</t>
  </si>
  <si>
    <t>DTE2153403010421</t>
  </si>
  <si>
    <t>Phạm Tú</t>
  </si>
  <si>
    <t>DTE2153403010411</t>
  </si>
  <si>
    <t>DTE2153403010379</t>
  </si>
  <si>
    <t>Hoàng Hà</t>
  </si>
  <si>
    <t>DTE2153403010359</t>
  </si>
  <si>
    <t>DTE2153403010436</t>
  </si>
  <si>
    <t>DTE2153403010491</t>
  </si>
  <si>
    <t>Đinh Thị Mai</t>
  </si>
  <si>
    <t>DTE2153403010402</t>
  </si>
  <si>
    <t>DTE2153403010425</t>
  </si>
  <si>
    <t>Vũ Khánh</t>
  </si>
  <si>
    <t>DTE2153403010378</t>
  </si>
  <si>
    <t>DTE2153403010399</t>
  </si>
  <si>
    <t>Đinh Thị Xuân</t>
  </si>
  <si>
    <t>DTE2153403010524</t>
  </si>
  <si>
    <t>Nguyễn Vũ Ngọc</t>
  </si>
  <si>
    <t>DTE2153403010364</t>
  </si>
  <si>
    <t>DTE2153403010381</t>
  </si>
  <si>
    <t>DTE2153403010288</t>
  </si>
  <si>
    <t>Nguyễn Thị Tùng</t>
  </si>
  <si>
    <t>DTE2153403010435</t>
  </si>
  <si>
    <t>Hoàng Thị Kiều</t>
  </si>
  <si>
    <t>DTE2153403010432</t>
  </si>
  <si>
    <t>Vũ Thùy</t>
  </si>
  <si>
    <t>DTE2153403010508</t>
  </si>
  <si>
    <t>Trương Văn</t>
  </si>
  <si>
    <t>DTE2153403010422</t>
  </si>
  <si>
    <t>Lã Thị</t>
  </si>
  <si>
    <t>DTE2153403010400</t>
  </si>
  <si>
    <t>Đàm Lê</t>
  </si>
  <si>
    <t>DTE2153403010513</t>
  </si>
  <si>
    <t>DTE2153403010380</t>
  </si>
  <si>
    <t>DTE2153403010403</t>
  </si>
  <si>
    <t>DTE2153403010390</t>
  </si>
  <si>
    <t>DTE2153403010427</t>
  </si>
  <si>
    <t>DTE2153403010377</t>
  </si>
  <si>
    <t>DTE2153403010439</t>
  </si>
  <si>
    <t>DTE2153403010533</t>
  </si>
  <si>
    <t>DTE2153403010440</t>
  </si>
  <si>
    <t>DTE2153403010464</t>
  </si>
  <si>
    <t>DTE2153403010498</t>
  </si>
  <si>
    <t>DTE2153403010388</t>
  </si>
  <si>
    <t>DTE2153403010522</t>
  </si>
  <si>
    <t>DTE2153403010365</t>
  </si>
  <si>
    <t>DTE2153403010523</t>
  </si>
  <si>
    <t>Vũ Kiều</t>
  </si>
  <si>
    <t>DTE2153403010502</t>
  </si>
  <si>
    <t>DTE2153403010424</t>
  </si>
  <si>
    <t>DTE2153403010414</t>
  </si>
  <si>
    <t>DTE2153403010415</t>
  </si>
  <si>
    <t>Thân Thị Thùy</t>
  </si>
  <si>
    <t>DTE2153403010366</t>
  </si>
  <si>
    <t>Đồng Thị Hồng</t>
  </si>
  <si>
    <t>DTE2153403010409</t>
  </si>
  <si>
    <t>Trương Thị Thanh</t>
  </si>
  <si>
    <t>DTE2153403010449</t>
  </si>
  <si>
    <t>Trần Hà</t>
  </si>
  <si>
    <t>DTE2153403010389</t>
  </si>
  <si>
    <t>DTE2153403010441</t>
  </si>
  <si>
    <t>DTE2153403010075</t>
  </si>
  <si>
    <t>Nông Ngọc</t>
  </si>
  <si>
    <t>DTE2153403010124</t>
  </si>
  <si>
    <t>DTE2153403010066</t>
  </si>
  <si>
    <t>DTE2153403010118</t>
  </si>
  <si>
    <t>DTE2153403010072</t>
  </si>
  <si>
    <t>DTE2153403010113</t>
  </si>
  <si>
    <t>Lại Ngọc</t>
  </si>
  <si>
    <t>DTE2153403010128</t>
  </si>
  <si>
    <t>Huỳnh Thị Thu</t>
  </si>
  <si>
    <t>DTE2153403010132</t>
  </si>
  <si>
    <t>Lục Ánh</t>
  </si>
  <si>
    <t>DTE2153403010499</t>
  </si>
  <si>
    <t>Đinh Hồng</t>
  </si>
  <si>
    <t>DTE2153403010443</t>
  </si>
  <si>
    <t>Nguyễn Mỹ</t>
  </si>
  <si>
    <t>DTE2153403010466</t>
  </si>
  <si>
    <t>Lê Thị Hồng</t>
  </si>
  <si>
    <t>DTE2153403010459</t>
  </si>
  <si>
    <t>DTE2153403010482</t>
  </si>
  <si>
    <t>DTE2153403010099</t>
  </si>
  <si>
    <t>DTE2153403010467</t>
  </si>
  <si>
    <t>Nguyễn Thị Trang</t>
  </si>
  <si>
    <t>DTE2153403010063</t>
  </si>
  <si>
    <t>Phạm Nguyễn Mai</t>
  </si>
  <si>
    <t>DTE2153403010114</t>
  </si>
  <si>
    <t>Hoàng Dương</t>
  </si>
  <si>
    <t>DTE2153403010116</t>
  </si>
  <si>
    <t>Lưu Thùy</t>
  </si>
  <si>
    <t>DTE2153403010248</t>
  </si>
  <si>
    <t>Phan Thanh</t>
  </si>
  <si>
    <t>DTE2153403010092</t>
  </si>
  <si>
    <t>Nghiêm Thị</t>
  </si>
  <si>
    <t>DTE2153403010478</t>
  </si>
  <si>
    <t>DTE2153403010206</t>
  </si>
  <si>
    <t>Đỗ Trọng</t>
  </si>
  <si>
    <t>DTE2153403010082</t>
  </si>
  <si>
    <t>Trần Thị Lan</t>
  </si>
  <si>
    <t>DTE2153403010531</t>
  </si>
  <si>
    <t>DTE2153403010187</t>
  </si>
  <si>
    <t>DTE2153403010067</t>
  </si>
  <si>
    <t>Thái Diệu</t>
  </si>
  <si>
    <t>DTE2153403010081</t>
  </si>
  <si>
    <t>DTE2153403010112</t>
  </si>
  <si>
    <t>DTE2153403010086</t>
  </si>
  <si>
    <t>Lưu Thị Ngọc</t>
  </si>
  <si>
    <t>DTE2153403010091</t>
  </si>
  <si>
    <t>Lê Thị Thùy</t>
  </si>
  <si>
    <t>DTE2153403010026</t>
  </si>
  <si>
    <t>Vũ Quang</t>
  </si>
  <si>
    <t>DTE2153403010168</t>
  </si>
  <si>
    <t>Dương Thu</t>
  </si>
  <si>
    <t>DTE2153403010093</t>
  </si>
  <si>
    <t>DTE2153403010071</t>
  </si>
  <si>
    <t>Đặng Thanh</t>
  </si>
  <si>
    <t>DTE2153403010095</t>
  </si>
  <si>
    <t>DTE2153403010120</t>
  </si>
  <si>
    <t>Hoàng Thị Trà</t>
  </si>
  <si>
    <t>DTE2153403010306</t>
  </si>
  <si>
    <t>Nguyễn Thị Hoàng</t>
  </si>
  <si>
    <t>DTE2153403010103</t>
  </si>
  <si>
    <t>Voòng Mai</t>
  </si>
  <si>
    <t>DTE2153403010034</t>
  </si>
  <si>
    <t>DTE2153403010158</t>
  </si>
  <si>
    <t>DTE2153403010137</t>
  </si>
  <si>
    <t>Đinh Thị</t>
  </si>
  <si>
    <t>DTE2153403010027</t>
  </si>
  <si>
    <t>Trần Huy</t>
  </si>
  <si>
    <t>DTE2153403010211</t>
  </si>
  <si>
    <t>Khuất Thị</t>
  </si>
  <si>
    <t>DTE2153403010105</t>
  </si>
  <si>
    <t>Đinh Đức</t>
  </si>
  <si>
    <t>Thiện</t>
  </si>
  <si>
    <t>DTE2153403010101</t>
  </si>
  <si>
    <t>DTE2153403010170</t>
  </si>
  <si>
    <t>DTE2153403010320</t>
  </si>
  <si>
    <t xml:space="preserve">Lưu Thị </t>
  </si>
  <si>
    <t>K18-KTKTB</t>
  </si>
  <si>
    <t>DTE2153403010283</t>
  </si>
  <si>
    <t>Hoàng Thùy</t>
  </si>
  <si>
    <t>DTE2153403010245</t>
  </si>
  <si>
    <t>DTE2153403010342</t>
  </si>
  <si>
    <t>Tình</t>
  </si>
  <si>
    <t>DTE2153403010526</t>
  </si>
  <si>
    <t>DTE2153403010214</t>
  </si>
  <si>
    <t>Đỗ Ngọc</t>
  </si>
  <si>
    <t>DTE2153403010218</t>
  </si>
  <si>
    <t>DTE2153403010240</t>
  </si>
  <si>
    <t>Hoàng Thị Minh</t>
  </si>
  <si>
    <t>DTE2153403010289</t>
  </si>
  <si>
    <t>Cù Vũ Hiền</t>
  </si>
  <si>
    <t>DTE2153403010309</t>
  </si>
  <si>
    <t>DTE2153403010393</t>
  </si>
  <si>
    <t>DTE2153403010285</t>
  </si>
  <si>
    <t>DTE2153403010410</t>
  </si>
  <si>
    <t>DTE2153403010386</t>
  </si>
  <si>
    <t>Phạm Lê Khánh</t>
  </si>
  <si>
    <t>DTE2153403010307</t>
  </si>
  <si>
    <t>Dương Thảo</t>
  </si>
  <si>
    <t>DTE2153403010261</t>
  </si>
  <si>
    <t>DTE2153403010151</t>
  </si>
  <si>
    <t>DTE2153403010272</t>
  </si>
  <si>
    <t>DTE2153403010493</t>
  </si>
  <si>
    <t>DTE2153403010475</t>
  </si>
  <si>
    <t>DTE2153403010503</t>
  </si>
  <si>
    <t>DTE2153403010153</t>
  </si>
  <si>
    <t>DTE2153403010256</t>
  </si>
  <si>
    <t>DTE2153403010236</t>
  </si>
  <si>
    <t>Hồ Thị Lan</t>
  </si>
  <si>
    <t>DTE2153403010257</t>
  </si>
  <si>
    <t>DTE2153403010444</t>
  </si>
  <si>
    <t>DTE2153403010274</t>
  </si>
  <si>
    <t>DTE2153403010241</t>
  </si>
  <si>
    <t>Phạm Thúy</t>
  </si>
  <si>
    <t>DTE2153403010145</t>
  </si>
  <si>
    <t>DTE2153403010247</t>
  </si>
  <si>
    <t>DTE2153403010323</t>
  </si>
  <si>
    <t>DTE2153403010278</t>
  </si>
  <si>
    <t>DTE2153403010254</t>
  </si>
  <si>
    <t>DTE2153403010297</t>
  </si>
  <si>
    <t>DTE2153403010293</t>
  </si>
  <si>
    <t>DTE2153403010171</t>
  </si>
  <si>
    <t>DTE2153403010183</t>
  </si>
  <si>
    <t>DTE2153403010481</t>
  </si>
  <si>
    <t>DTE2153403010287</t>
  </si>
  <si>
    <t>Nguyễn Tuấn</t>
  </si>
  <si>
    <t>DTE2153403010477</t>
  </si>
  <si>
    <t>DTE2153403010417</t>
  </si>
  <si>
    <t>Đào Thị Kim</t>
  </si>
  <si>
    <t>DTE2153403010484</t>
  </si>
  <si>
    <t>Lại Thị Thu</t>
  </si>
  <si>
    <t>DTE2153403010340</t>
  </si>
  <si>
    <t>Trần Nguyễn Minh</t>
  </si>
  <si>
    <t>DTE2153403010294</t>
  </si>
  <si>
    <t>Nguyễn Trần Quỳnh</t>
  </si>
  <si>
    <t>DTE2153403010215</t>
  </si>
  <si>
    <t>Phạm Kim</t>
  </si>
  <si>
    <t>Đinh Thị Ngọc</t>
  </si>
  <si>
    <t>Bùi Thị Kim</t>
  </si>
  <si>
    <t>Nguyễn Hà</t>
  </si>
  <si>
    <t>Dương Hoàng</t>
  </si>
  <si>
    <t>Vũ</t>
  </si>
  <si>
    <t>Lê Quỳnh</t>
  </si>
  <si>
    <t>Quyền</t>
  </si>
  <si>
    <t>Trần Diệu</t>
  </si>
  <si>
    <t>Phạm Vũ</t>
  </si>
  <si>
    <t>Nguyễn Công</t>
  </si>
  <si>
    <t>Lường Thị</t>
  </si>
  <si>
    <t>Liễu</t>
  </si>
  <si>
    <t>Ngô Tú</t>
  </si>
  <si>
    <t>Trần Thị Minh</t>
  </si>
  <si>
    <t>Hoàng Thị Mai</t>
  </si>
  <si>
    <t>Bắc</t>
  </si>
  <si>
    <t>Chu Thị Thanh</t>
  </si>
  <si>
    <t>Đại</t>
  </si>
  <si>
    <t>Trần Thị Huyền</t>
  </si>
  <si>
    <t>Lượng</t>
  </si>
  <si>
    <t>Nhị</t>
  </si>
  <si>
    <t>Ngọ Thị</t>
  </si>
  <si>
    <t>Hoàng Diệu</t>
  </si>
  <si>
    <t>Hoàng Công</t>
  </si>
  <si>
    <t>Lục Thị</t>
  </si>
  <si>
    <t>Ngần</t>
  </si>
  <si>
    <t>Lê Thị Huyền</t>
  </si>
  <si>
    <t>Dương Minh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</si>
  <si>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</si>
  <si>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</si>
  <si>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</si>
  <si>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</si>
  <si>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</si>
  <si>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</si>
  <si>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</si>
  <si>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</si>
  <si>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</si>
  <si>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</si>
  <si>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Phạm Thị Mai</t>
  </si>
  <si>
    <t>57</t>
  </si>
  <si>
    <t>58</t>
  </si>
  <si>
    <t>59</t>
  </si>
  <si>
    <t>Vũ Thanh</t>
  </si>
  <si>
    <t>60</t>
  </si>
  <si>
    <t>61</t>
  </si>
  <si>
    <t>62</t>
  </si>
  <si>
    <t>63</t>
  </si>
  <si>
    <t>64</t>
  </si>
  <si>
    <t>65</t>
  </si>
  <si>
    <t>Đỗ Minh</t>
  </si>
  <si>
    <t>Chu Thị</t>
  </si>
  <si>
    <t>Hà Thị Thu</t>
  </si>
  <si>
    <t>Đỗ Xuân</t>
  </si>
  <si>
    <t>Lê Huyền</t>
  </si>
  <si>
    <t>Lý Ngọc</t>
  </si>
  <si>
    <t>Lê Thị Kim</t>
  </si>
  <si>
    <t>Đặng Mỹ</t>
  </si>
  <si>
    <t>Lanh</t>
  </si>
  <si>
    <t>Phan Ngọc</t>
  </si>
  <si>
    <t xml:space="preserve">Hoàng Minh </t>
  </si>
  <si>
    <t>Dương Thị Tuyết</t>
  </si>
  <si>
    <t>Lưu Phương</t>
  </si>
  <si>
    <t>Ngà</t>
  </si>
  <si>
    <t>Đoàn Thị Thu</t>
  </si>
  <si>
    <t>Hồ Phương</t>
  </si>
  <si>
    <t>Dương Trung</t>
  </si>
  <si>
    <t>Nguyễn Huyền</t>
  </si>
  <si>
    <t>Phạm Quang</t>
  </si>
  <si>
    <t>Ma Thị</t>
  </si>
  <si>
    <t>Nhân</t>
  </si>
  <si>
    <t>Hoàng Thảo</t>
  </si>
  <si>
    <t>Quế</t>
  </si>
  <si>
    <t>Nghỉ học không lý do</t>
  </si>
  <si>
    <t>KHOÁ 18</t>
  </si>
  <si>
    <t>K18 KTĐT A</t>
  </si>
  <si>
    <t>DTE2153101040050</t>
  </si>
  <si>
    <t>Đinh Bằng</t>
  </si>
  <si>
    <t>DTE2153101040044</t>
  </si>
  <si>
    <t>Phạm Trường</t>
  </si>
  <si>
    <t>DTE2153101040086</t>
  </si>
  <si>
    <t>DTE2153101040030</t>
  </si>
  <si>
    <t>DTE2153101040022</t>
  </si>
  <si>
    <t>DTE2153101040054</t>
  </si>
  <si>
    <t>Phạm Thị Tuyết</t>
  </si>
  <si>
    <t>DTE2153101040063</t>
  </si>
  <si>
    <t>Vũ Dương Việt</t>
  </si>
  <si>
    <t>DTE2153101040031</t>
  </si>
  <si>
    <t>Trương Xuân</t>
  </si>
  <si>
    <t>DTE2153101040023</t>
  </si>
  <si>
    <t>Đồng Thị Thanh</t>
  </si>
  <si>
    <t>DTE2153101040083</t>
  </si>
  <si>
    <t>Maiteng</t>
  </si>
  <si>
    <t>Chuelee</t>
  </si>
  <si>
    <t>DTE2153101040039</t>
  </si>
  <si>
    <t>Mẫn Thành</t>
  </si>
  <si>
    <t>DTE2153101040040</t>
  </si>
  <si>
    <t>Đinh Bùi Tuấn</t>
  </si>
  <si>
    <t>DTE2153101040012</t>
  </si>
  <si>
    <t>Chu Tiến</t>
  </si>
  <si>
    <t>DTE2153101040081</t>
  </si>
  <si>
    <t>DTE2153101040046</t>
  </si>
  <si>
    <t>DTE2153101040001</t>
  </si>
  <si>
    <t>DTE2153101040058</t>
  </si>
  <si>
    <t>DTE2153101040037</t>
  </si>
  <si>
    <t>Giao</t>
  </si>
  <si>
    <t>DTE2153101050028</t>
  </si>
  <si>
    <t>DTE2153101040047</t>
  </si>
  <si>
    <t>DTE2153402010100</t>
  </si>
  <si>
    <t>Ngô Trung</t>
  </si>
  <si>
    <t>DTE2153101040010</t>
  </si>
  <si>
    <t>DTE2153101040072</t>
  </si>
  <si>
    <t>Phương Minh</t>
  </si>
  <si>
    <t>DTE2153401010373</t>
  </si>
  <si>
    <t>Trương Việt</t>
  </si>
  <si>
    <t>DTE2153101040016</t>
  </si>
  <si>
    <t>Huân</t>
  </si>
  <si>
    <t>DTE2153401010097</t>
  </si>
  <si>
    <t>DTE2153101040017</t>
  </si>
  <si>
    <t>Nguyễn Đình</t>
  </si>
  <si>
    <t>DTE2153101040008</t>
  </si>
  <si>
    <t>DTE2153101040051</t>
  </si>
  <si>
    <t>Bùi Xuân</t>
  </si>
  <si>
    <t>DTE2153101040020</t>
  </si>
  <si>
    <t>Trần Nam</t>
  </si>
  <si>
    <t>DTE2153401010078</t>
  </si>
  <si>
    <t>Lành</t>
  </si>
  <si>
    <t>DTE2153101040035</t>
  </si>
  <si>
    <t>Bùi Yến</t>
  </si>
  <si>
    <t>DTE2153101040013</t>
  </si>
  <si>
    <t>DTE2153101040041</t>
  </si>
  <si>
    <t>DTE2153101040048</t>
  </si>
  <si>
    <t>Đinh Hữu</t>
  </si>
  <si>
    <t>DTE2153101040076</t>
  </si>
  <si>
    <t>Đoàn Lưu</t>
  </si>
  <si>
    <t>DTE2153101040014</t>
  </si>
  <si>
    <t>DTE2153101040075</t>
  </si>
  <si>
    <t>Tạ Thanh</t>
  </si>
  <si>
    <t>DTE2153101040036</t>
  </si>
  <si>
    <t>DTE2153101040002</t>
  </si>
  <si>
    <t>Bùi Hoàng</t>
  </si>
  <si>
    <t>DTE2153101040015</t>
  </si>
  <si>
    <t>DTE2153101040065</t>
  </si>
  <si>
    <t>DTE2153101040087</t>
  </si>
  <si>
    <t>DTE2153101040061</t>
  </si>
  <si>
    <t>Diệp Văn</t>
  </si>
  <si>
    <t>DTE2153101040042</t>
  </si>
  <si>
    <t>Trần Gia</t>
  </si>
  <si>
    <t>DTE2153101040006</t>
  </si>
  <si>
    <t>Nguyễn Ngọc Phương</t>
  </si>
  <si>
    <t>DTE2153101050015</t>
  </si>
  <si>
    <t>DTE2153101040073</t>
  </si>
  <si>
    <t>DTE2153401010035</t>
  </si>
  <si>
    <t>DTE2153101040068</t>
  </si>
  <si>
    <t>Dương Lệ</t>
  </si>
  <si>
    <t>DTE2153101040078</t>
  </si>
  <si>
    <t>Mai Như</t>
  </si>
  <si>
    <t>DTE2153101040029</t>
  </si>
  <si>
    <t>DTE2153101040057</t>
  </si>
  <si>
    <t>DTE2153101040034</t>
  </si>
  <si>
    <t>Lý Thanh Thanh</t>
  </si>
  <si>
    <t>DTE2153401150116</t>
  </si>
  <si>
    <t>Đoàn Đức</t>
  </si>
  <si>
    <t>K18 KTĐT B</t>
  </si>
  <si>
    <t>DTE2153101010004</t>
  </si>
  <si>
    <t>DTE2153101010008</t>
  </si>
  <si>
    <t>Hầu Thị Bích</t>
  </si>
  <si>
    <t>DTE2153101010017</t>
  </si>
  <si>
    <t>DTE2153101010033</t>
  </si>
  <si>
    <t>Mẫn Thị</t>
  </si>
  <si>
    <t>DTE2153101010025</t>
  </si>
  <si>
    <t>Đoàn Tuấn</t>
  </si>
  <si>
    <t>DTE2153101010037</t>
  </si>
  <si>
    <t>DTE2153101010009</t>
  </si>
  <si>
    <t>DTE2153101010038</t>
  </si>
  <si>
    <t>Phùng Thu</t>
  </si>
  <si>
    <t>DTE2153101010046</t>
  </si>
  <si>
    <t>Bùi Huy</t>
  </si>
  <si>
    <t>DTE2153101010040</t>
  </si>
  <si>
    <t>DTE2153101010053</t>
  </si>
  <si>
    <t>DTE2153101010041</t>
  </si>
  <si>
    <t>Lưu Thị Thu</t>
  </si>
  <si>
    <t>DTE2153101010034</t>
  </si>
  <si>
    <t>DTE2153101010032</t>
  </si>
  <si>
    <t>DTE2153101010042</t>
  </si>
  <si>
    <t>DTE2153101010014</t>
  </si>
  <si>
    <t>DTE2153101010035</t>
  </si>
  <si>
    <t>DTE2153101010012</t>
  </si>
  <si>
    <t>DTE2153101010029</t>
  </si>
  <si>
    <t>DTE2153101010062</t>
  </si>
  <si>
    <t>DTE2153101010001</t>
  </si>
  <si>
    <t>Đặng Thị Hương</t>
  </si>
  <si>
    <t>DTE2153101010048</t>
  </si>
  <si>
    <t>DTE2153101010043</t>
  </si>
  <si>
    <t>Đặng Hoàng Quang</t>
  </si>
  <si>
    <t>DTE2153101010049</t>
  </si>
  <si>
    <t>DTE2153101010054</t>
  </si>
  <si>
    <t>DTE2153101010026</t>
  </si>
  <si>
    <t>DTE2153101010030</t>
  </si>
  <si>
    <t>DTE2153101010022</t>
  </si>
  <si>
    <t>Hoàng Đức</t>
  </si>
  <si>
    <t>DTE2153101040080</t>
  </si>
  <si>
    <t>Trần Diễm</t>
  </si>
  <si>
    <t>DTE2153101040025</t>
  </si>
  <si>
    <t>Phạm Văn</t>
  </si>
  <si>
    <t>DTE2153101010036</t>
  </si>
  <si>
    <t>Trần Hồng</t>
  </si>
  <si>
    <t>DTE2153101040004</t>
  </si>
  <si>
    <t>DTE2153101040069</t>
  </si>
  <si>
    <t>Mè Văn</t>
  </si>
  <si>
    <t>DTE2153101040007</t>
  </si>
  <si>
    <t>DTE2153101040038</t>
  </si>
  <si>
    <t>Ma Phương</t>
  </si>
  <si>
    <t>DTE2153101010021</t>
  </si>
  <si>
    <t>DTE2153101010023</t>
  </si>
  <si>
    <t>DTE2153101040064</t>
  </si>
  <si>
    <t>DTE2153101010052</t>
  </si>
  <si>
    <t>DTE2153101010061</t>
  </si>
  <si>
    <t>DTE2153101010050</t>
  </si>
  <si>
    <t>DTE2153101040021</t>
  </si>
  <si>
    <t>Hà Vũ</t>
  </si>
  <si>
    <t>Toản</t>
  </si>
  <si>
    <t>DTE2153101010056</t>
  </si>
  <si>
    <t>Vũ Hồng</t>
  </si>
  <si>
    <t>DTE2153101010013</t>
  </si>
  <si>
    <t>Đinh Thị Huyền</t>
  </si>
  <si>
    <t>DTE2153101010063</t>
  </si>
  <si>
    <t>DTE2153101010047</t>
  </si>
  <si>
    <t>Hoàng Thị Huyền</t>
  </si>
  <si>
    <t>DTE2153101040082</t>
  </si>
  <si>
    <t>DTE2153101010016</t>
  </si>
  <si>
    <t>DTE2153101040003</t>
  </si>
  <si>
    <t>DTE2153101040077</t>
  </si>
  <si>
    <t>DTE2153101010031</t>
  </si>
  <si>
    <t>DTE2153101010019</t>
  </si>
  <si>
    <t>DTE2153101010011</t>
  </si>
  <si>
    <t>Tuyên</t>
  </si>
  <si>
    <t>DTE2153101010002</t>
  </si>
  <si>
    <t>DTE2153101010059</t>
  </si>
  <si>
    <t>Nguyễn Bá</t>
  </si>
  <si>
    <t>Vượng</t>
  </si>
  <si>
    <t>K18 KTPT</t>
  </si>
  <si>
    <t>DTE2153101050030</t>
  </si>
  <si>
    <t>Nguyễn Vũ Vi</t>
  </si>
  <si>
    <t>DTE2153101050032</t>
  </si>
  <si>
    <t>Bùi Văn</t>
  </si>
  <si>
    <t>DTE2153101050045</t>
  </si>
  <si>
    <t>Mai Ngọc</t>
  </si>
  <si>
    <t>DTE2153101050031</t>
  </si>
  <si>
    <t>DTE2153101050024</t>
  </si>
  <si>
    <t>DTE2153101050003</t>
  </si>
  <si>
    <t>Đinh Trần Thùy</t>
  </si>
  <si>
    <t>DTE2153101050038</t>
  </si>
  <si>
    <t>DTE2153101050036</t>
  </si>
  <si>
    <t>Bàn Thị Thúy</t>
  </si>
  <si>
    <t>DTE2153101050009</t>
  </si>
  <si>
    <t>DTE2153101050026</t>
  </si>
  <si>
    <t>DTE2153101050010</t>
  </si>
  <si>
    <t>DTE2153101050041</t>
  </si>
  <si>
    <t>Vi Khánh</t>
  </si>
  <si>
    <t>DTE2153101050006</t>
  </si>
  <si>
    <t>DTE2153101050013</t>
  </si>
  <si>
    <t>DTE2153101050004</t>
  </si>
  <si>
    <t>Đinh Thị Nhã</t>
  </si>
  <si>
    <t>Phấn</t>
  </si>
  <si>
    <t>DTE2153101050042</t>
  </si>
  <si>
    <t>DTE2153101050037</t>
  </si>
  <si>
    <t>Lường Văn</t>
  </si>
  <si>
    <t>DTE2153101050029</t>
  </si>
  <si>
    <t>Trần Minh</t>
  </si>
  <si>
    <t>DTE2153101050044</t>
  </si>
  <si>
    <t>DTE2153101050027</t>
  </si>
  <si>
    <t>DTE2153101050017</t>
  </si>
  <si>
    <t>Nguyễn Đức Cường</t>
  </si>
  <si>
    <t>DTE2153101050039</t>
  </si>
  <si>
    <t>Đinh Quang</t>
  </si>
  <si>
    <t>DTE2153101050014</t>
  </si>
  <si>
    <t>DTE2153101050020</t>
  </si>
  <si>
    <t>DTE2153101050016</t>
  </si>
  <si>
    <t>Trọng</t>
  </si>
  <si>
    <t>K18 KTĐT</t>
  </si>
  <si>
    <t>DTE2153101040071</t>
  </si>
  <si>
    <t>Nguyễn Hoài</t>
  </si>
  <si>
    <t>Nguyễn Trung</t>
  </si>
  <si>
    <t>Nguyễn Tuyết</t>
  </si>
  <si>
    <t>Ngô Thị Bích</t>
  </si>
  <si>
    <t>Phú</t>
  </si>
  <si>
    <t>Hoàng Trung</t>
  </si>
  <si>
    <t xml:space="preserve">Hùng </t>
  </si>
  <si>
    <t>Phan Văn</t>
  </si>
  <si>
    <t>Đặng Thị Mai</t>
  </si>
  <si>
    <t>Dân</t>
  </si>
  <si>
    <t>Lê Huy</t>
  </si>
  <si>
    <t>Dương Thị Minh</t>
  </si>
  <si>
    <t>Phạm Xuân</t>
  </si>
  <si>
    <t>Điểm RL</t>
  </si>
  <si>
    <t>K18 QT Marketing A</t>
  </si>
  <si>
    <t>DTE2153401150006</t>
  </si>
  <si>
    <t>DTE2153401150174</t>
  </si>
  <si>
    <t>Đỗ Vân</t>
  </si>
  <si>
    <t>DTE2153401150184</t>
  </si>
  <si>
    <t>DTE2153401150036</t>
  </si>
  <si>
    <t>Vũ Lan</t>
  </si>
  <si>
    <t>DTE2153401150007</t>
  </si>
  <si>
    <t>DTE2153401150023</t>
  </si>
  <si>
    <t>Đinh Khánh</t>
  </si>
  <si>
    <t>DTE2153401150152</t>
  </si>
  <si>
    <t>DTE2153401150051</t>
  </si>
  <si>
    <t>Chinh</t>
  </si>
  <si>
    <t>DTE2153401150037</t>
  </si>
  <si>
    <t>DTE2153401150057</t>
  </si>
  <si>
    <t>DTE2153401150167</t>
  </si>
  <si>
    <t>Vũ Hùng</t>
  </si>
  <si>
    <t>DTE2153401150044</t>
  </si>
  <si>
    <t>DTE2153401150003</t>
  </si>
  <si>
    <t>Đoàn Đình</t>
  </si>
  <si>
    <t>DTE2153401150031</t>
  </si>
  <si>
    <t>DTE2153401150009</t>
  </si>
  <si>
    <t>DTE2153401150046</t>
  </si>
  <si>
    <t>DTE2153401150008</t>
  </si>
  <si>
    <t>DTE2153401150159</t>
  </si>
  <si>
    <t>Triệu Thị Hảo</t>
  </si>
  <si>
    <t>DTE2153401150154</t>
  </si>
  <si>
    <t>Nhữ Thị Thu</t>
  </si>
  <si>
    <t>DTE2153401150038</t>
  </si>
  <si>
    <t>DTE2153401150032</t>
  </si>
  <si>
    <t>DTE2153401150162</t>
  </si>
  <si>
    <t>DTE2153401150039</t>
  </si>
  <si>
    <t>DTE2153401150185</t>
  </si>
  <si>
    <t>DTE2153401150060</t>
  </si>
  <si>
    <t>Trần Thị Thái</t>
  </si>
  <si>
    <t>DTE2153401150165</t>
  </si>
  <si>
    <t>DTE2153401150069</t>
  </si>
  <si>
    <t>DTE2153401150013</t>
  </si>
  <si>
    <t>DTE2153401150166</t>
  </si>
  <si>
    <t>DTE2153401150033</t>
  </si>
  <si>
    <t>DTE2153401150058</t>
  </si>
  <si>
    <t>DTE2153401150067</t>
  </si>
  <si>
    <t>DTE2153401150146</t>
  </si>
  <si>
    <t>DTE2153401150025</t>
  </si>
  <si>
    <t>DTE2153401150053</t>
  </si>
  <si>
    <t>Lương Diệu</t>
  </si>
  <si>
    <t>DTE2153401150054</t>
  </si>
  <si>
    <t>DTE2153401150004</t>
  </si>
  <si>
    <t>DTE2153401150026</t>
  </si>
  <si>
    <t>Triệu Yến</t>
  </si>
  <si>
    <t>DTE2153401150014</t>
  </si>
  <si>
    <t>Đào Vân</t>
  </si>
  <si>
    <t>DTE2153401150070</t>
  </si>
  <si>
    <t>Mận</t>
  </si>
  <si>
    <t>DTE2153401150040</t>
  </si>
  <si>
    <t>Mến</t>
  </si>
  <si>
    <t>DTE2153401150015</t>
  </si>
  <si>
    <t>Phạm Thị Hồng</t>
  </si>
  <si>
    <t>DTE2153401150063</t>
  </si>
  <si>
    <t>Long Thị Hồng</t>
  </si>
  <si>
    <t>DTE2153401150171</t>
  </si>
  <si>
    <t>DTE2153401150021</t>
  </si>
  <si>
    <t>Trần Thảo</t>
  </si>
  <si>
    <t>DTE2153401150027</t>
  </si>
  <si>
    <t>Ngô Thị Tuyết</t>
  </si>
  <si>
    <t>DTE2153401150065</t>
  </si>
  <si>
    <t>DTE2153401150055</t>
  </si>
  <si>
    <t>Bùi Tuyết</t>
  </si>
  <si>
    <t>DTE2153401150028</t>
  </si>
  <si>
    <t>DTE2153401150029</t>
  </si>
  <si>
    <t>Bùi Thị Hà</t>
  </si>
  <si>
    <t>DTE2153401150045</t>
  </si>
  <si>
    <t>DTE2153401150064</t>
  </si>
  <si>
    <t>Nguyễn Ngọc Bích</t>
  </si>
  <si>
    <t>DTE2153401150050</t>
  </si>
  <si>
    <t>DTE2153401150002</t>
  </si>
  <si>
    <t>Vũ Đỗ Huyền</t>
  </si>
  <si>
    <t>DTE2153401150061</t>
  </si>
  <si>
    <t>Lù Thị</t>
  </si>
  <si>
    <t>DTE2153401150071</t>
  </si>
  <si>
    <t>Nguyễn Huy</t>
  </si>
  <si>
    <t>DTE2153401150066</t>
  </si>
  <si>
    <t>Diệp Bích</t>
  </si>
  <si>
    <t>DTE2153401150043</t>
  </si>
  <si>
    <t>DTE2153401150035</t>
  </si>
  <si>
    <t>DTE2153401150163</t>
  </si>
  <si>
    <t>DTE2153401150030</t>
  </si>
  <si>
    <t>Thuỷ</t>
  </si>
  <si>
    <t>DTE2153401150195</t>
  </si>
  <si>
    <t>DTE2153401150017</t>
  </si>
  <si>
    <t>Hoàng Quang</t>
  </si>
  <si>
    <t>DTE2153401150018</t>
  </si>
  <si>
    <t>Nguyễn Danh</t>
  </si>
  <si>
    <t>DTE2153401150011</t>
  </si>
  <si>
    <t>DTE2153401150005</t>
  </si>
  <si>
    <t>Tống Đỗ Khánh</t>
  </si>
  <si>
    <t>DTE2153401150049</t>
  </si>
  <si>
    <t>Dương Thị Phương</t>
  </si>
  <si>
    <t>DTE2153401150168</t>
  </si>
  <si>
    <t>Nguyễn Thị Tú</t>
  </si>
  <si>
    <t>DTE2153401150173</t>
  </si>
  <si>
    <t>DTE2153401150020</t>
  </si>
  <si>
    <t>Lê Hoàng</t>
  </si>
  <si>
    <t>DTE2153401150022</t>
  </si>
  <si>
    <t>DTE2153401150161</t>
  </si>
  <si>
    <t xml:space="preserve">Mai Kim </t>
  </si>
  <si>
    <t>DTE2153401150131</t>
  </si>
  <si>
    <t xml:space="preserve">Hoàng Thị Ngọc </t>
  </si>
  <si>
    <t>DTE2153401150117</t>
  </si>
  <si>
    <t>DTE2153401150087</t>
  </si>
  <si>
    <t>DTE2153401150080</t>
  </si>
  <si>
    <t>DTE2153401150118</t>
  </si>
  <si>
    <t>DTE2153401150187</t>
  </si>
  <si>
    <t>DTE2153401150091</t>
  </si>
  <si>
    <t>DTE2153401150073</t>
  </si>
  <si>
    <t>DTE2153401150153</t>
  </si>
  <si>
    <t>Đinh Đăng</t>
  </si>
  <si>
    <t>DTE2153401150092</t>
  </si>
  <si>
    <t>DTE2153401150129</t>
  </si>
  <si>
    <t>DTE2153401150150</t>
  </si>
  <si>
    <t>DTE2153401150076</t>
  </si>
  <si>
    <t>DTE2153401150101</t>
  </si>
  <si>
    <t>DTE2153401150191</t>
  </si>
  <si>
    <t>Bế Nhật</t>
  </si>
  <si>
    <t>DTE2153401150110</t>
  </si>
  <si>
    <t>DTE2153401150111</t>
  </si>
  <si>
    <t>DTE2153401150012</t>
  </si>
  <si>
    <t>DTE2153401150119</t>
  </si>
  <si>
    <t>DTE2153401150120</t>
  </si>
  <si>
    <t>DTE2153401150052</t>
  </si>
  <si>
    <t>DTE2153401150155</t>
  </si>
  <si>
    <t>Nông Lâm Thị</t>
  </si>
  <si>
    <t>DTE2153401150142</t>
  </si>
  <si>
    <t>DTE2153401150122</t>
  </si>
  <si>
    <t>Nguyễn Quý</t>
  </si>
  <si>
    <t>DTE2153401150177</t>
  </si>
  <si>
    <t>DTE2153401150112</t>
  </si>
  <si>
    <t>DTE2153401150160</t>
  </si>
  <si>
    <t>DTE2153401150124</t>
  </si>
  <si>
    <t>DTE2153401150192</t>
  </si>
  <si>
    <t>DTE2153401150135</t>
  </si>
  <si>
    <t>DTE2153401150086</t>
  </si>
  <si>
    <t>DTE2153401150099</t>
  </si>
  <si>
    <t>Triệu Khánh</t>
  </si>
  <si>
    <t>DTE2153401150148</t>
  </si>
  <si>
    <t>Đình Mai</t>
  </si>
  <si>
    <t>DTE2153401150132</t>
  </si>
  <si>
    <t>DTE2153401150137</t>
  </si>
  <si>
    <t>DTE2153401150094</t>
  </si>
  <si>
    <t>Luyên</t>
  </si>
  <si>
    <t>DTE2153401150106</t>
  </si>
  <si>
    <t>DTE2153401150085</t>
  </si>
  <si>
    <t>DTE2153401150083</t>
  </si>
  <si>
    <t>DTE2153401150133</t>
  </si>
  <si>
    <t>Phùng Thị Phương</t>
  </si>
  <si>
    <t>DTE2153401150180</t>
  </si>
  <si>
    <t>DTE2153401150107</t>
  </si>
  <si>
    <t>Đinh Giang</t>
  </si>
  <si>
    <t>DTE2153401150126</t>
  </si>
  <si>
    <t>Vũ Thị Kim</t>
  </si>
  <si>
    <t>DTE2153401150077</t>
  </si>
  <si>
    <t>DTE2153401150103</t>
  </si>
  <si>
    <t>DTE2153401150149</t>
  </si>
  <si>
    <t>DTE2153401150157</t>
  </si>
  <si>
    <t>DTE2153401150127</t>
  </si>
  <si>
    <t>Ngô Lục</t>
  </si>
  <si>
    <t>DTE2153401150114</t>
  </si>
  <si>
    <t>Dương Thị Diễm</t>
  </si>
  <si>
    <t>DTE2153401150096</t>
  </si>
  <si>
    <t>DTE2153401150158</t>
  </si>
  <si>
    <t>DTE2153401150194</t>
  </si>
  <si>
    <t>Trần Huệ</t>
  </si>
  <si>
    <t>DTE2153401150097</t>
  </si>
  <si>
    <t>DTE2153401150115</t>
  </si>
  <si>
    <t>DTE2153401150074</t>
  </si>
  <si>
    <t>DTE2153401150098</t>
  </si>
  <si>
    <t>DTE2153401150079</t>
  </si>
  <si>
    <t>Dương Thị Thùy</t>
  </si>
  <si>
    <t>DTE2153401150109</t>
  </si>
  <si>
    <t>DTE2153401150134</t>
  </si>
  <si>
    <t>DTE2153401150128</t>
  </si>
  <si>
    <t>DTE2153401150139</t>
  </si>
  <si>
    <t>Lưu Công</t>
  </si>
  <si>
    <t>Tuyển</t>
  </si>
  <si>
    <t>DTE2153401150188</t>
  </si>
  <si>
    <t xml:space="preserve">Đỗ Thị </t>
  </si>
  <si>
    <t>DTE2153401150100</t>
  </si>
  <si>
    <t>Phạm Hải</t>
  </si>
  <si>
    <t>DTE2153401010025</t>
  </si>
  <si>
    <t xml:space="preserve">Nguyễn Thị Quỳnh </t>
  </si>
  <si>
    <t>DTE2158101030003</t>
  </si>
  <si>
    <t>Tạc Thị Ngọc</t>
  </si>
  <si>
    <t>Vũ Thị Tuyết</t>
  </si>
  <si>
    <t>Phàn Sào</t>
  </si>
  <si>
    <t>Lê Nhật</t>
  </si>
  <si>
    <t>Đỗ Thị Hương</t>
  </si>
  <si>
    <t>Dương Mỹ</t>
  </si>
  <si>
    <t>Quách Thảo</t>
  </si>
  <si>
    <t>Nguyễn Phúc</t>
  </si>
  <si>
    <t>Ngữ</t>
  </si>
  <si>
    <t>Keokhounphet</t>
  </si>
  <si>
    <t>Phou</t>
  </si>
  <si>
    <t>Kiều Hoàng</t>
  </si>
  <si>
    <t>Dương Thị Hiền</t>
  </si>
  <si>
    <t>Hoàng Quốc</t>
  </si>
  <si>
    <t>K18 KD Quốc tế</t>
  </si>
  <si>
    <t>DTE2153401200017</t>
  </si>
  <si>
    <t>DTE2153401200012</t>
  </si>
  <si>
    <t>DTE2153401200007</t>
  </si>
  <si>
    <t>DTE2153401200035</t>
  </si>
  <si>
    <t>DTE2153401200030</t>
  </si>
  <si>
    <t>DTE2153401200009</t>
  </si>
  <si>
    <t>DTE2153401200025</t>
  </si>
  <si>
    <t>DTE2153401200023</t>
  </si>
  <si>
    <t>DTE2153401200031</t>
  </si>
  <si>
    <t>DTE2153401200026</t>
  </si>
  <si>
    <t>DTE2153401200016</t>
  </si>
  <si>
    <t>DTE2153401200022</t>
  </si>
  <si>
    <t>DTE2153401200024</t>
  </si>
  <si>
    <t>DTE2153401200004</t>
  </si>
  <si>
    <t>DTE2153401200002</t>
  </si>
  <si>
    <t>DTE2153401200018</t>
  </si>
  <si>
    <t>Như</t>
  </si>
  <si>
    <t>DTE2153401200019</t>
  </si>
  <si>
    <t>DTE2153401200020</t>
  </si>
  <si>
    <t>DTE2153401200036</t>
  </si>
  <si>
    <t>DTE2153401200033</t>
  </si>
  <si>
    <t>DTE2153401200003</t>
  </si>
  <si>
    <t>DTE2153401200032</t>
  </si>
  <si>
    <t>DTE2153401200027</t>
  </si>
  <si>
    <t>DTE2153401200034</t>
  </si>
  <si>
    <t>DTE2153401200005</t>
  </si>
  <si>
    <t>DTE2153401200010</t>
  </si>
  <si>
    <t>DTE2153401200015</t>
  </si>
  <si>
    <t>Hân</t>
  </si>
  <si>
    <t xml:space="preserve">Hoàng Đức </t>
  </si>
  <si>
    <t>Nghiệp</t>
  </si>
  <si>
    <t>Cao Thị Hương</t>
  </si>
  <si>
    <t>Trần Thị Cẩm</t>
  </si>
  <si>
    <t>Trần Hoàng</t>
  </si>
  <si>
    <t>Vũ Trung</t>
  </si>
  <si>
    <t xml:space="preserve">Bùi Phương </t>
  </si>
  <si>
    <t>Đăng</t>
  </si>
  <si>
    <t xml:space="preserve">Nguyễn Thanh </t>
  </si>
  <si>
    <t>Ngô Ngọc</t>
  </si>
  <si>
    <t>Quyết</t>
  </si>
  <si>
    <t>Lê Thế</t>
  </si>
  <si>
    <t xml:space="preserve">Nguyễn Trung </t>
  </si>
  <si>
    <t>LỚP K18 TÀI CHÍNH DOANH NGHIỆP A</t>
  </si>
  <si>
    <t>DTE2153402010030</t>
  </si>
  <si>
    <t xml:space="preserve"> Hoàng Thị Thu</t>
  </si>
  <si>
    <t>DTE2153402010165</t>
  </si>
  <si>
    <t xml:space="preserve"> Đinh Thị Quỳnh</t>
  </si>
  <si>
    <t>DTE2153402010171</t>
  </si>
  <si>
    <t xml:space="preserve"> Đoàn Thị</t>
  </si>
  <si>
    <t>DTE2153402010048</t>
  </si>
  <si>
    <t xml:space="preserve"> Nguyễn Ngọc</t>
  </si>
  <si>
    <t>DTE2153402010065</t>
  </si>
  <si>
    <t xml:space="preserve"> Nông Thị Minh</t>
  </si>
  <si>
    <t>DTE2153402010010</t>
  </si>
  <si>
    <t xml:space="preserve"> Bàn Ngọc</t>
  </si>
  <si>
    <t>DTE2153402010004</t>
  </si>
  <si>
    <t xml:space="preserve"> Bùi Minh</t>
  </si>
  <si>
    <t>DTE2153402010057</t>
  </si>
  <si>
    <t xml:space="preserve"> Triệu Ngọc</t>
  </si>
  <si>
    <t>DTE2153402010161</t>
  </si>
  <si>
    <t xml:space="preserve"> Hoàng Thị Ngọc</t>
  </si>
  <si>
    <t>DTE2153402010149</t>
  </si>
  <si>
    <t xml:space="preserve"> Lường Thị</t>
  </si>
  <si>
    <t>DTE2153402010002</t>
  </si>
  <si>
    <t xml:space="preserve"> Lưu Thị Thu</t>
  </si>
  <si>
    <t>DTE2153402010024</t>
  </si>
  <si>
    <t xml:space="preserve"> Phạm Thị Bích</t>
  </si>
  <si>
    <t>DTE2153402010025</t>
  </si>
  <si>
    <t xml:space="preserve"> Trương Mỹ</t>
  </si>
  <si>
    <t>DTE2153402010069</t>
  </si>
  <si>
    <t xml:space="preserve"> Lèng Thị</t>
  </si>
  <si>
    <t>DTE2153402010070</t>
  </si>
  <si>
    <t xml:space="preserve"> Dương Thị</t>
  </si>
  <si>
    <t>DTE2153402010008</t>
  </si>
  <si>
    <t xml:space="preserve"> Nguyễn Quang</t>
  </si>
  <si>
    <t>DTE2153402010026</t>
  </si>
  <si>
    <t xml:space="preserve"> Nguyễn Thị</t>
  </si>
  <si>
    <t>DTE2153402010167</t>
  </si>
  <si>
    <t xml:space="preserve"> Ngô Thị</t>
  </si>
  <si>
    <t>DTE2153401150072</t>
  </si>
  <si>
    <t>DTE2153402010033</t>
  </si>
  <si>
    <t xml:space="preserve"> Bùi Thanh</t>
  </si>
  <si>
    <t>DTE2153402010012</t>
  </si>
  <si>
    <t xml:space="preserve"> Nguyễn Thị Linh</t>
  </si>
  <si>
    <t>DTE2153402010053</t>
  </si>
  <si>
    <t xml:space="preserve"> Phan Mỹ</t>
  </si>
  <si>
    <t>DTE2153402010007</t>
  </si>
  <si>
    <t xml:space="preserve"> Trần Thị Phương</t>
  </si>
  <si>
    <t>DTE2153402010168</t>
  </si>
  <si>
    <t xml:space="preserve"> Trần Thị Thảo</t>
  </si>
  <si>
    <t>DTE2153402010015</t>
  </si>
  <si>
    <t xml:space="preserve"> Đỗ Trà</t>
  </si>
  <si>
    <t>Mi</t>
  </si>
  <si>
    <t>DTE2153402010160</t>
  </si>
  <si>
    <t xml:space="preserve"> Hoàng Thanh</t>
  </si>
  <si>
    <t>DTE2153402010064</t>
  </si>
  <si>
    <t xml:space="preserve"> Lao Thị</t>
  </si>
  <si>
    <t>Ngàn</t>
  </si>
  <si>
    <t>DTE2153402010058</t>
  </si>
  <si>
    <t xml:space="preserve"> Hoàng Hải</t>
  </si>
  <si>
    <t>DTE2153402010034</t>
  </si>
  <si>
    <t xml:space="preserve"> Trần Thị Thanh</t>
  </si>
  <si>
    <t>DTE2153402010028</t>
  </si>
  <si>
    <t xml:space="preserve"> Vũ Việt</t>
  </si>
  <si>
    <t>DTE2153402010154</t>
  </si>
  <si>
    <t xml:space="preserve"> Bùi Quang</t>
  </si>
  <si>
    <t>DTE2153402010035</t>
  </si>
  <si>
    <t xml:space="preserve"> Lê Thị Thanh</t>
  </si>
  <si>
    <t>DTE2153402010071</t>
  </si>
  <si>
    <t xml:space="preserve"> Vũ Thị</t>
  </si>
  <si>
    <t>DTE2153402010019</t>
  </si>
  <si>
    <t xml:space="preserve"> Đào Kim</t>
  </si>
  <si>
    <t>DTE2153402010046</t>
  </si>
  <si>
    <t xml:space="preserve"> Phạm Thị Thu</t>
  </si>
  <si>
    <t>DTE2153402010029</t>
  </si>
  <si>
    <t xml:space="preserve"> Đỗ Thị Thu</t>
  </si>
  <si>
    <t>DTE2153402010060</t>
  </si>
  <si>
    <t xml:space="preserve"> Lê Thị Việt</t>
  </si>
  <si>
    <t>DTE2153402010040</t>
  </si>
  <si>
    <t xml:space="preserve"> Hà Thị Ngọc</t>
  </si>
  <si>
    <t>DTE2153402010042</t>
  </si>
  <si>
    <t xml:space="preserve"> Trần Lệ</t>
  </si>
  <si>
    <t>LỚP K18 TÀI CHÍNH DOANH NGHIỆP B</t>
  </si>
  <si>
    <t>DTE2153402010094</t>
  </si>
  <si>
    <t>Đinh Thị Vân</t>
  </si>
  <si>
    <t>DTE2153402010157</t>
  </si>
  <si>
    <t>DTE2153402010148</t>
  </si>
  <si>
    <t>DTE2153402010109</t>
  </si>
  <si>
    <t>Vũ Thị Vân</t>
  </si>
  <si>
    <t>DTE2153402010098</t>
  </si>
  <si>
    <t>Đào Kim</t>
  </si>
  <si>
    <t>DTE2153402010116</t>
  </si>
  <si>
    <t>DTE2153402010140</t>
  </si>
  <si>
    <t>Nguyễn Kiên</t>
  </si>
  <si>
    <t>DTE2153402010075</t>
  </si>
  <si>
    <t>Phạm Thị Hoài</t>
  </si>
  <si>
    <t>DTE2153402010099</t>
  </si>
  <si>
    <t>DTE2153402010085</t>
  </si>
  <si>
    <t>DTE2153402010082</t>
  </si>
  <si>
    <t>DTE2153402010150</t>
  </si>
  <si>
    <t>Lại Thanh</t>
  </si>
  <si>
    <t>DTE2153402010174</t>
  </si>
  <si>
    <t>DTE2153402010117</t>
  </si>
  <si>
    <t>DTE2153402010132</t>
  </si>
  <si>
    <t>DTE2153402010181</t>
  </si>
  <si>
    <t>Nông Vân</t>
  </si>
  <si>
    <t>DTE2153402010120</t>
  </si>
  <si>
    <t>DTE2153402010133</t>
  </si>
  <si>
    <t>Hoàng Khánh</t>
  </si>
  <si>
    <t>DTE2153402010072</t>
  </si>
  <si>
    <t>Vũ Hương</t>
  </si>
  <si>
    <t>DTE2153402010134</t>
  </si>
  <si>
    <t>Mười</t>
  </si>
  <si>
    <t>DTE2153402010112</t>
  </si>
  <si>
    <t>Trần Trà</t>
  </si>
  <si>
    <t>DTE2153402010129</t>
  </si>
  <si>
    <t>Vi Thị Trà</t>
  </si>
  <si>
    <t>DTE2153402010113</t>
  </si>
  <si>
    <t>DTE2153402010118</t>
  </si>
  <si>
    <t>DTE2153402010083</t>
  </si>
  <si>
    <t>Hoàng Thị Yến</t>
  </si>
  <si>
    <t>DTE2153402010158</t>
  </si>
  <si>
    <t>DTE2153402010095</t>
  </si>
  <si>
    <t>DTE2153402010122</t>
  </si>
  <si>
    <t>DTE2153402010102</t>
  </si>
  <si>
    <t>DTE2153402010180</t>
  </si>
  <si>
    <t>DTE2153402010123</t>
  </si>
  <si>
    <t>Ngô Thị Lan</t>
  </si>
  <si>
    <t>DTE2153402010076</t>
  </si>
  <si>
    <t>DTE2153402010138</t>
  </si>
  <si>
    <t>DTE2153402010103</t>
  </si>
  <si>
    <t>DTE2153402010087</t>
  </si>
  <si>
    <t>Lều Thị Phương</t>
  </si>
  <si>
    <t>DTE2153402010126</t>
  </si>
  <si>
    <t>DTE2153402010125</t>
  </si>
  <si>
    <t>Hoàng Mạnh</t>
  </si>
  <si>
    <t>DTE2153402010104</t>
  </si>
  <si>
    <t>DTE2153402010156</t>
  </si>
  <si>
    <t>DTE2153402010151</t>
  </si>
  <si>
    <t>Hoa Thị</t>
  </si>
  <si>
    <t>Thuyết</t>
  </si>
  <si>
    <t>DTE2153402010166</t>
  </si>
  <si>
    <t>Diệp Thị Anh</t>
  </si>
  <si>
    <t>DTE2153402010105</t>
  </si>
  <si>
    <t>Đặng Kiều</t>
  </si>
  <si>
    <t>DTE2153402010130</t>
  </si>
  <si>
    <t>DTE2153402010106</t>
  </si>
  <si>
    <t>Khương Thị Bảo</t>
  </si>
  <si>
    <t>DTE2153402010089</t>
  </si>
  <si>
    <t>Nghiêm Minh</t>
  </si>
  <si>
    <t>DTE2153402010131</t>
  </si>
  <si>
    <t>Châm Công</t>
  </si>
  <si>
    <t>DTE2153402010091</t>
  </si>
  <si>
    <t>Quản Thị Thảo</t>
  </si>
  <si>
    <t>DTE2153402010147</t>
  </si>
  <si>
    <t>Chu Văn</t>
  </si>
  <si>
    <t>DTE2153402010127</t>
  </si>
  <si>
    <t>Dương Hải</t>
  </si>
  <si>
    <t>DTE2153402010092</t>
  </si>
  <si>
    <t>Lương Bảo</t>
  </si>
  <si>
    <t>LỚP K18 TÀI CHÍNH NGÂN HÀNG</t>
  </si>
  <si>
    <t>DTE2153402010169</t>
  </si>
  <si>
    <t xml:space="preserve">Đào Thị Quỳnh </t>
  </si>
  <si>
    <t>DTE2153402010077</t>
  </si>
  <si>
    <t>DTE2153402010170</t>
  </si>
  <si>
    <t>DTE2153402010110</t>
  </si>
  <si>
    <t>Đoàn Kiều Linh</t>
  </si>
  <si>
    <t>DTE2153402010049</t>
  </si>
  <si>
    <t>Lưu Đức</t>
  </si>
  <si>
    <t>DTE2153402010023</t>
  </si>
  <si>
    <t>DTE2153402010016</t>
  </si>
  <si>
    <t>DTE2153402010056</t>
  </si>
  <si>
    <t>Mai Phạm Thế</t>
  </si>
  <si>
    <t>DTE2153402010173</t>
  </si>
  <si>
    <t xml:space="preserve">Nguyễn Trường </t>
  </si>
  <si>
    <t>DTE2153402010031</t>
  </si>
  <si>
    <t xml:space="preserve">Chu Thị </t>
  </si>
  <si>
    <t>DTE2153402010063</t>
  </si>
  <si>
    <t>DTE2153402010054</t>
  </si>
  <si>
    <t>DTE2153402010044</t>
  </si>
  <si>
    <t>Hoàng Nguyễn Mạnh</t>
  </si>
  <si>
    <t>DTE2153402010050</t>
  </si>
  <si>
    <t>DTE2153402010108</t>
  </si>
  <si>
    <t xml:space="preserve">Nguyễn Quang </t>
  </si>
  <si>
    <t xml:space="preserve">Phạm Quang </t>
  </si>
  <si>
    <t>DTE2153402010032</t>
  </si>
  <si>
    <t xml:space="preserve">Đoàn Bích </t>
  </si>
  <si>
    <t>DTE2153402010078</t>
  </si>
  <si>
    <t>DTE2153402010101</t>
  </si>
  <si>
    <t>Lưu Thị Kiều</t>
  </si>
  <si>
    <t>DTE2153402010051</t>
  </si>
  <si>
    <t>Trần Lê Phương</t>
  </si>
  <si>
    <t>DTE2153402010017</t>
  </si>
  <si>
    <t xml:space="preserve">Nguyễn Thị Kim </t>
  </si>
  <si>
    <t xml:space="preserve">May </t>
  </si>
  <si>
    <t>DTE2153402010136</t>
  </si>
  <si>
    <t>DTE2153402010114</t>
  </si>
  <si>
    <t>Bùi Thị Thúy</t>
  </si>
  <si>
    <t>DTE2153402010027</t>
  </si>
  <si>
    <t xml:space="preserve">La Thị Bảo </t>
  </si>
  <si>
    <t>DTE2153402010186</t>
  </si>
  <si>
    <t>DTE2153402010001</t>
  </si>
  <si>
    <t>Cao Huy Bảo</t>
  </si>
  <si>
    <t>DTE2153402010038</t>
  </si>
  <si>
    <t>DTE2153402010045</t>
  </si>
  <si>
    <t>DTE2153402010096</t>
  </si>
  <si>
    <t xml:space="preserve">Bùi Mạnh </t>
  </si>
  <si>
    <t>DTE2153402010139</t>
  </si>
  <si>
    <t>DTE2153402010039</t>
  </si>
  <si>
    <t xml:space="preserve">Ngô Huyền </t>
  </si>
  <si>
    <t>DTE2153402010115</t>
  </si>
  <si>
    <t>DTE2153402010177</t>
  </si>
  <si>
    <t xml:space="preserve">Đinh Ngọc </t>
  </si>
  <si>
    <t>DTE2153402010003</t>
  </si>
  <si>
    <t>DTE2153402010055</t>
  </si>
  <si>
    <t xml:space="preserve">Trần Xuân </t>
  </si>
  <si>
    <t>DTE2153402010090</t>
  </si>
  <si>
    <t>DTE2153402010074</t>
  </si>
  <si>
    <t>Phạm Doãn</t>
  </si>
  <si>
    <t>DTE2153402010014</t>
  </si>
  <si>
    <t xml:space="preserve">Tăng Đình </t>
  </si>
  <si>
    <t>DTE2153402010084</t>
  </si>
  <si>
    <t>Đoàn Thị Bằng</t>
  </si>
  <si>
    <t>DTE2153402010041</t>
  </si>
  <si>
    <t>Nguyễn Trần Khánh</t>
  </si>
  <si>
    <t>DTE2153402010178</t>
  </si>
  <si>
    <t>Phùng Tiến</t>
  </si>
  <si>
    <t>DTE2153402010081</t>
  </si>
  <si>
    <t xml:space="preserve">Vũ </t>
  </si>
  <si>
    <t>Bùi Quốc</t>
  </si>
  <si>
    <t>Khoa</t>
  </si>
  <si>
    <t>Đinh Ngọc</t>
  </si>
  <si>
    <t>Lý Thị Ngọc</t>
  </si>
  <si>
    <t>Quyến</t>
  </si>
  <si>
    <t>Xuất Sắc</t>
  </si>
  <si>
    <t>Khôi</t>
  </si>
  <si>
    <t>Trần Tiến</t>
  </si>
  <si>
    <t>Đặng Trần</t>
  </si>
  <si>
    <t xml:space="preserve">K18 LKT </t>
  </si>
  <si>
    <t>Họ tên sinh viên</t>
  </si>
  <si>
    <t>Xếp loại RL</t>
  </si>
  <si>
    <t>DTE2153801070019</t>
  </si>
  <si>
    <t>DTE2153801070041</t>
  </si>
  <si>
    <t>Đàm Tùng</t>
  </si>
  <si>
    <t>DTE2153801070083</t>
  </si>
  <si>
    <t>Lương Thế</t>
  </si>
  <si>
    <t>DTE2153801070025</t>
  </si>
  <si>
    <t>DTE2153801070084</t>
  </si>
  <si>
    <t>DTE2153801070058</t>
  </si>
  <si>
    <t>Phạm Thị Vân</t>
  </si>
  <si>
    <t>DTE2153801070099</t>
  </si>
  <si>
    <t>DTE2153801070009</t>
  </si>
  <si>
    <t>DTE2153801070065</t>
  </si>
  <si>
    <t>Trịnh Ngọc</t>
  </si>
  <si>
    <t>DTE2153801070053</t>
  </si>
  <si>
    <t>DTE2153801070005</t>
  </si>
  <si>
    <t>DTE2153801070020</t>
  </si>
  <si>
    <t>DTE2153801070090</t>
  </si>
  <si>
    <t>Hoàng Đình</t>
  </si>
  <si>
    <t>DTE2153801070038</t>
  </si>
  <si>
    <t>Hứa Minh</t>
  </si>
  <si>
    <t>DTE2153801070069</t>
  </si>
  <si>
    <t>DTE2153801070013</t>
  </si>
  <si>
    <t>DTE2153801070070</t>
  </si>
  <si>
    <t>Hà Trần Minh</t>
  </si>
  <si>
    <t>DTE2153801070076</t>
  </si>
  <si>
    <t>Ngô Mỹ</t>
  </si>
  <si>
    <t>DTE2153801070071</t>
  </si>
  <si>
    <t>DTE2153801070059</t>
  </si>
  <si>
    <t>Giá Hoàng Ngọc</t>
  </si>
  <si>
    <t>DTE2153801070057</t>
  </si>
  <si>
    <t>DTE2153801070055</t>
  </si>
  <si>
    <t>DTE2153801070085</t>
  </si>
  <si>
    <t>DTE2153801070101</t>
  </si>
  <si>
    <t>Hà Đoàn Trung</t>
  </si>
  <si>
    <t>DTE2153801070012</t>
  </si>
  <si>
    <t>DTE2153801070044</t>
  </si>
  <si>
    <t>DTE2153801070096</t>
  </si>
  <si>
    <t>DTE2153801070008</t>
  </si>
  <si>
    <t>Mai Sinh</t>
  </si>
  <si>
    <t>DTE2153801070035</t>
  </si>
  <si>
    <t>DTE2153801070045</t>
  </si>
  <si>
    <t>DTE2153801070003</t>
  </si>
  <si>
    <t>Phan Diệu</t>
  </si>
  <si>
    <t>DTE2153801070001</t>
  </si>
  <si>
    <t>DTE2153801070056</t>
  </si>
  <si>
    <t>Trần Vũ Phương</t>
  </si>
  <si>
    <t>DTE2153801070030</t>
  </si>
  <si>
    <t>DTE2153801070031</t>
  </si>
  <si>
    <t>DTE2153801070039</t>
  </si>
  <si>
    <t>Nghiêm Thanh</t>
  </si>
  <si>
    <t>DTE2153801070023</t>
  </si>
  <si>
    <t>DTE2153801070027</t>
  </si>
  <si>
    <t>DTE2153801070004</t>
  </si>
  <si>
    <t>DTE2153801070015</t>
  </si>
  <si>
    <t>DTE2153801070078</t>
  </si>
  <si>
    <t>DTE2153801070086</t>
  </si>
  <si>
    <t>DTE2153801070092</t>
  </si>
  <si>
    <t>DTE2153801070087</t>
  </si>
  <si>
    <t>DTE2153801070036</t>
  </si>
  <si>
    <t>Trần Trọng</t>
  </si>
  <si>
    <t>DTE2153801070029</t>
  </si>
  <si>
    <t>DTE2153801070006</t>
  </si>
  <si>
    <t>DTE2153801070024</t>
  </si>
  <si>
    <t>DTE2153801070061</t>
  </si>
  <si>
    <t>Dương Đình</t>
  </si>
  <si>
    <t>DTE2153801070011</t>
  </si>
  <si>
    <t>DTE2153801070007</t>
  </si>
  <si>
    <t>DTE2153801070094</t>
  </si>
  <si>
    <t>Hoàng Duy</t>
  </si>
  <si>
    <t>DTE2153801070014</t>
  </si>
  <si>
    <t>DTE2153801070063</t>
  </si>
  <si>
    <t>Bùi Như</t>
  </si>
  <si>
    <t>DTE2153801070052</t>
  </si>
  <si>
    <t>Phan Vân</t>
  </si>
  <si>
    <t>DTE2153801070033</t>
  </si>
  <si>
    <t>DTE2153801070040</t>
  </si>
  <si>
    <t>Tếnh</t>
  </si>
  <si>
    <t>DTE2153801070049</t>
  </si>
  <si>
    <t>DTE2153801070042</t>
  </si>
  <si>
    <t>DTE2153801070073</t>
  </si>
  <si>
    <t>Vì Thị</t>
  </si>
  <si>
    <t>DTE2153801070016</t>
  </si>
  <si>
    <t>DTE2153801070074</t>
  </si>
  <si>
    <t>DTE2153801070022</t>
  </si>
  <si>
    <t>DTE2153801070095</t>
  </si>
  <si>
    <t>Đoàn Ngân</t>
  </si>
  <si>
    <t>DTE2153801070100</t>
  </si>
  <si>
    <t>Bạc Cầm</t>
  </si>
  <si>
    <t>DTE2153801070034</t>
  </si>
  <si>
    <t>Phan Nguyễn Đức</t>
  </si>
  <si>
    <t>DTE2153801070017</t>
  </si>
  <si>
    <t>Ma Thị Cẩm</t>
  </si>
  <si>
    <t>DTE2153801070081</t>
  </si>
  <si>
    <t>DTE2153801070080</t>
  </si>
  <si>
    <t>DTE2153801070037</t>
  </si>
  <si>
    <t>DTE2153801070068</t>
  </si>
  <si>
    <t>DTE2153801070064</t>
  </si>
  <si>
    <t>DTE2153801070046</t>
  </si>
  <si>
    <t>Phan Thu</t>
  </si>
  <si>
    <t>K18 QLKT A</t>
  </si>
  <si>
    <t>DTE2153404030002</t>
  </si>
  <si>
    <t>DTE2153404030008</t>
  </si>
  <si>
    <t>Mai Quỳnh</t>
  </si>
  <si>
    <t>DTE2153404030060</t>
  </si>
  <si>
    <t>DTE2153404030097</t>
  </si>
  <si>
    <t>Trịnh Quỳnh</t>
  </si>
  <si>
    <t>DTE2153404030026</t>
  </si>
  <si>
    <t>Nông Thị Mỹ</t>
  </si>
  <si>
    <t>DTE2153404030067</t>
  </si>
  <si>
    <t>DTE2153404030125</t>
  </si>
  <si>
    <t>DTE2153404030035</t>
  </si>
  <si>
    <t>Đặng Quỳnh</t>
  </si>
  <si>
    <t>DTE2153404030007</t>
  </si>
  <si>
    <t>DTE2153404030047</t>
  </si>
  <si>
    <t>DTE2153404030054</t>
  </si>
  <si>
    <t>DTE2153404030069</t>
  </si>
  <si>
    <t>DTE2153404030055</t>
  </si>
  <si>
    <t>DTE2153404030006</t>
  </si>
  <si>
    <t>DTE2153404030040</t>
  </si>
  <si>
    <t>DTE2153404030036</t>
  </si>
  <si>
    <t>DTE2153404030039</t>
  </si>
  <si>
    <t>DTE2153404030034</t>
  </si>
  <si>
    <t>DTE2153404030031</t>
  </si>
  <si>
    <t>DTE2153404030051</t>
  </si>
  <si>
    <t>Lê Mỹ</t>
  </si>
  <si>
    <t>DTE2153404030024</t>
  </si>
  <si>
    <t>Phí Thị Linh</t>
  </si>
  <si>
    <t>DTE2153404030049</t>
  </si>
  <si>
    <t>DTE2153404030062</t>
  </si>
  <si>
    <t>DTE2153404030003</t>
  </si>
  <si>
    <t>Từ Thị</t>
  </si>
  <si>
    <t>DTE2153404030030</t>
  </si>
  <si>
    <t>DTE2153404030070</t>
  </si>
  <si>
    <t>DTE2153404030056</t>
  </si>
  <si>
    <t>DTE2153404030016</t>
  </si>
  <si>
    <t>Phạm Hoàng Bảo</t>
  </si>
  <si>
    <t>DTE2153404030025</t>
  </si>
  <si>
    <t>DTE2153404030005</t>
  </si>
  <si>
    <t>DTE2153404030009</t>
  </si>
  <si>
    <t>Vũ Tiến</t>
  </si>
  <si>
    <t>DTE2153404030045</t>
  </si>
  <si>
    <t>DTE2153404030011</t>
  </si>
  <si>
    <t>Trương Quang</t>
  </si>
  <si>
    <t>Sáng</t>
  </si>
  <si>
    <t>DTE2153404030057</t>
  </si>
  <si>
    <t>DTE2153404030063</t>
  </si>
  <si>
    <t>Tẫn</t>
  </si>
  <si>
    <t>DTE2153404030042</t>
  </si>
  <si>
    <t>DTE2153404030052</t>
  </si>
  <si>
    <t>DTE2153404030071</t>
  </si>
  <si>
    <t>DTE2153404030041</t>
  </si>
  <si>
    <t>DTE2153404030020</t>
  </si>
  <si>
    <t>DTE2153404030038</t>
  </si>
  <si>
    <t>DTE2153404030058</t>
  </si>
  <si>
    <t>DTE2153404030018</t>
  </si>
  <si>
    <t>DTE2153404030059</t>
  </si>
  <si>
    <t>DTE2153404030043</t>
  </si>
  <si>
    <t>Nghiêm Xuân</t>
  </si>
  <si>
    <t>K18 QLKT B</t>
  </si>
  <si>
    <t>DTE2153404030053</t>
  </si>
  <si>
    <t>DTE2153404030113</t>
  </si>
  <si>
    <t>DTE2153404030128</t>
  </si>
  <si>
    <t>DTE2153404030083</t>
  </si>
  <si>
    <t>Nguyễn Diệu</t>
  </si>
  <si>
    <t>DTE2153404030015</t>
  </si>
  <si>
    <t>DTE2153404030079</t>
  </si>
  <si>
    <t>Trần Quỳnh</t>
  </si>
  <si>
    <t>DTE2153404030085</t>
  </si>
  <si>
    <t>DTE2153404030120</t>
  </si>
  <si>
    <t>DTE2153404030066</t>
  </si>
  <si>
    <t>Dương Hữu</t>
  </si>
  <si>
    <t>Đính</t>
  </si>
  <si>
    <t>DTE2153404030104</t>
  </si>
  <si>
    <t>DTE2153404030106</t>
  </si>
  <si>
    <t>DTE2153404030124</t>
  </si>
  <si>
    <t>Lý Thị Quỳnh</t>
  </si>
  <si>
    <t>DTE2153404030022</t>
  </si>
  <si>
    <t>DTE2153404030088</t>
  </si>
  <si>
    <t>DTE2153404030082</t>
  </si>
  <si>
    <t>DTE2153404030080</t>
  </si>
  <si>
    <t>Cao Thị Diệu</t>
  </si>
  <si>
    <t>DTE2153404030076</t>
  </si>
  <si>
    <t>Lăng Thị Mỹ</t>
  </si>
  <si>
    <t>DTE2153404030123</t>
  </si>
  <si>
    <t>DTE2153404030073</t>
  </si>
  <si>
    <t>DTE2153404030001</t>
  </si>
  <si>
    <t>Bùi Lê</t>
  </si>
  <si>
    <t>DTE2153404030115</t>
  </si>
  <si>
    <t>DTE2153404030017</t>
  </si>
  <si>
    <t>Ngô Lương</t>
  </si>
  <si>
    <t>DTE2153402010073</t>
  </si>
  <si>
    <t>Vũ Huyền</t>
  </si>
  <si>
    <t>DTE2153404030092</t>
  </si>
  <si>
    <t>DTE2153404030089</t>
  </si>
  <si>
    <t>DTE2153404030023</t>
  </si>
  <si>
    <t>DTE2153404030081</t>
  </si>
  <si>
    <t>Vũ Hà</t>
  </si>
  <si>
    <t>DTE2153404030102</t>
  </si>
  <si>
    <t>DTE2153404030075</t>
  </si>
  <si>
    <t>DTE2153404030094</t>
  </si>
  <si>
    <t>DTE2153404030068</t>
  </si>
  <si>
    <t>Nguyễn Viết</t>
  </si>
  <si>
    <t>DTE2153404030098</t>
  </si>
  <si>
    <t>DTE2153404030121</t>
  </si>
  <si>
    <t>DTE2153404030110</t>
  </si>
  <si>
    <t>DTE2153404030064</t>
  </si>
  <si>
    <t>DTE2153404030099</t>
  </si>
  <si>
    <t>DTE2153404030093</t>
  </si>
  <si>
    <t>Ma Thị Huyền</t>
  </si>
  <si>
    <t>DTE2153404030065</t>
  </si>
  <si>
    <t>DTE2153404030100</t>
  </si>
  <si>
    <t>DTE2153404030014</t>
  </si>
  <si>
    <t>DTE2153404030095</t>
  </si>
  <si>
    <t>DTE2153404030044</t>
  </si>
  <si>
    <t>Dương Bảo</t>
  </si>
  <si>
    <t>DTE2153404030096</t>
  </si>
  <si>
    <t>DTE2153404030101</t>
  </si>
  <si>
    <t>Vũ Duy</t>
  </si>
  <si>
    <t>Lớp: K18LOGSITIC</t>
  </si>
  <si>
    <t>DTE2155106050055</t>
  </si>
  <si>
    <t>DTE2155106050026</t>
  </si>
  <si>
    <t>DTE2155106050003</t>
  </si>
  <si>
    <t>Lê Tuấn</t>
  </si>
  <si>
    <t>DTE2155106050041</t>
  </si>
  <si>
    <t>Nguyễn Lê Quang</t>
  </si>
  <si>
    <t>DTE2155106050042</t>
  </si>
  <si>
    <t>DTE2155106050048</t>
  </si>
  <si>
    <t>DTE2155106050025</t>
  </si>
  <si>
    <t>Đông</t>
  </si>
  <si>
    <t>DTE2155106050016</t>
  </si>
  <si>
    <t>DTE2155106050021</t>
  </si>
  <si>
    <t>DTE2155106050049</t>
  </si>
  <si>
    <t>DTE2155106050001</t>
  </si>
  <si>
    <t>Trần</t>
  </si>
  <si>
    <t>DTE2155106050039</t>
  </si>
  <si>
    <t>DTE2155106050013</t>
  </si>
  <si>
    <t>Cáp Thị Khánh</t>
  </si>
  <si>
    <t>DTE2155106050027</t>
  </si>
  <si>
    <t>DTE2155106050004</t>
  </si>
  <si>
    <t>DTE2155106050056</t>
  </si>
  <si>
    <t>DTE2155106050002</t>
  </si>
  <si>
    <t>DTE2155106050059</t>
  </si>
  <si>
    <t>DTE2155106050043</t>
  </si>
  <si>
    <t>DTE2155106050018</t>
  </si>
  <si>
    <t>Tạ Thị Cẩm</t>
  </si>
  <si>
    <t>DTE2155106050005</t>
  </si>
  <si>
    <t>DTE2155106050028</t>
  </si>
  <si>
    <t>Bùi Hoài</t>
  </si>
  <si>
    <t>DTE2155106050010</t>
  </si>
  <si>
    <t>Đào Hà Trang</t>
  </si>
  <si>
    <t>DTE2155106050029</t>
  </si>
  <si>
    <t>DTE2155106050035</t>
  </si>
  <si>
    <t>DTE2155106050019</t>
  </si>
  <si>
    <t>DTE2155106050038</t>
  </si>
  <si>
    <t>DTE2155106050009</t>
  </si>
  <si>
    <t>DTE2155106050044</t>
  </si>
  <si>
    <t>DTE2155106050020</t>
  </si>
  <si>
    <t>DTE2155106050058</t>
  </si>
  <si>
    <t>Hồ Thúy</t>
  </si>
  <si>
    <t>DTE2155106050022</t>
  </si>
  <si>
    <t>Nguyễn Tất</t>
  </si>
  <si>
    <t>DTE2155106050015</t>
  </si>
  <si>
    <t>DTE2155106050040</t>
  </si>
  <si>
    <t>DTE2155106050045</t>
  </si>
  <si>
    <t>DTE2155106050023</t>
  </si>
  <si>
    <t>Hoàng Thị Diệp</t>
  </si>
  <si>
    <t>DTE2155106050053</t>
  </si>
  <si>
    <t>DTE2155106050037</t>
  </si>
  <si>
    <t>DTE2155106050017</t>
  </si>
  <si>
    <t>DTE2155106050057</t>
  </si>
  <si>
    <t>DTE2155106050014</t>
  </si>
  <si>
    <t>Lê Quang</t>
  </si>
  <si>
    <t>DTE2155106050006</t>
  </si>
  <si>
    <t>DTE2155106050024</t>
  </si>
  <si>
    <t>Hoàng Anh</t>
  </si>
  <si>
    <t>DTE2155106050030</t>
  </si>
  <si>
    <t>Ngô Trịnh Thanh</t>
  </si>
  <si>
    <t>DTE2155106050007</t>
  </si>
  <si>
    <t>Trịnh Cẩm</t>
  </si>
  <si>
    <t>DTE2155106050034</t>
  </si>
  <si>
    <t>Vi Thị Minh</t>
  </si>
  <si>
    <t>DTE2155106050051</t>
  </si>
  <si>
    <t>DTE2155106050050</t>
  </si>
  <si>
    <t>DTE2153401010053</t>
  </si>
  <si>
    <t>Mai Lan</t>
  </si>
  <si>
    <t>DTE2153401010013</t>
  </si>
  <si>
    <t>DTE2153401010096</t>
  </si>
  <si>
    <t>DTE2153401010388</t>
  </si>
  <si>
    <t>DTE2153401010370</t>
  </si>
  <si>
    <t>DTE2153401010039</t>
  </si>
  <si>
    <t>DTE2153401010038</t>
  </si>
  <si>
    <t>Hà Thị Vân</t>
  </si>
  <si>
    <t>DTE2153401010026</t>
  </si>
  <si>
    <t>DTE2153401010180</t>
  </si>
  <si>
    <t>Thuận Tiến</t>
  </si>
  <si>
    <t>DTE2153401010046</t>
  </si>
  <si>
    <t>DTE2153401010056</t>
  </si>
  <si>
    <t>DTE2153401010028</t>
  </si>
  <si>
    <t>Dược</t>
  </si>
  <si>
    <t>DTE2153401010036</t>
  </si>
  <si>
    <t>DTE2153401010024</t>
  </si>
  <si>
    <t>DTE2153401010058</t>
  </si>
  <si>
    <t>Hoàng Nguyễn Thu</t>
  </si>
  <si>
    <t>DTE2153401010057</t>
  </si>
  <si>
    <t>DTE2153401010059</t>
  </si>
  <si>
    <t>DTE2153401010018</t>
  </si>
  <si>
    <t>Vũ Bá</t>
  </si>
  <si>
    <t>DTE2153401010040</t>
  </si>
  <si>
    <t>DTE2153401010006</t>
  </si>
  <si>
    <t>DTE2153401010061</t>
  </si>
  <si>
    <t>Hoàng Thị Khánh</t>
  </si>
  <si>
    <t>DTE2153401010009</t>
  </si>
  <si>
    <t>DTE2153401010041</t>
  </si>
  <si>
    <t>DTE2153401010326</t>
  </si>
  <si>
    <t>DTE2153401010062</t>
  </si>
  <si>
    <t>DTE2153401010390</t>
  </si>
  <si>
    <t>DTE2153401010054</t>
  </si>
  <si>
    <t>DTE2153401010029</t>
  </si>
  <si>
    <t>Đỗ Huy</t>
  </si>
  <si>
    <t>DTE2153401010010</t>
  </si>
  <si>
    <t>DTE2153401010108</t>
  </si>
  <si>
    <t>DTE2153401010397</t>
  </si>
  <si>
    <t>DTE2153401010063</t>
  </si>
  <si>
    <t>DTE2153401010020</t>
  </si>
  <si>
    <t>DTE2153401010014</t>
  </si>
  <si>
    <t>DTE2153401010021</t>
  </si>
  <si>
    <t>Đồng Huyền</t>
  </si>
  <si>
    <t>DTE2153401010049</t>
  </si>
  <si>
    <t>DTE2153401010384</t>
  </si>
  <si>
    <t>DTE2153401010064</t>
  </si>
  <si>
    <t>DTE2153401010007</t>
  </si>
  <si>
    <t>DTE2153401010319</t>
  </si>
  <si>
    <t>Đinh Bình</t>
  </si>
  <si>
    <t>DTE2153401010032</t>
  </si>
  <si>
    <t>DTE2153401010055</t>
  </si>
  <si>
    <t>DTE2153401010357</t>
  </si>
  <si>
    <t>Bùi Trung</t>
  </si>
  <si>
    <t>DTE2153401010065</t>
  </si>
  <si>
    <t>Dương Ánh Hồng</t>
  </si>
  <si>
    <t>DTE2153401010002</t>
  </si>
  <si>
    <t>DTE2153401010033</t>
  </si>
  <si>
    <t>Đồng Thị Thảo</t>
  </si>
  <si>
    <t>DTE2153401010034</t>
  </si>
  <si>
    <t>DTE2153401010067</t>
  </si>
  <si>
    <t>DTE2153401010042</t>
  </si>
  <si>
    <t>DTE2153401010016</t>
  </si>
  <si>
    <t>Đậu Thị</t>
  </si>
  <si>
    <t>DTE2153401010017</t>
  </si>
  <si>
    <t>Hoàng Nguyễn Thế</t>
  </si>
  <si>
    <t>DTE2153401010023</t>
  </si>
  <si>
    <t>DTE2153401010005</t>
  </si>
  <si>
    <t>Vũ Chiến</t>
  </si>
  <si>
    <t>DTE2153401010358</t>
  </si>
  <si>
    <t>Lục Văn</t>
  </si>
  <si>
    <t>DTE2153401010399</t>
  </si>
  <si>
    <t>DTE2153401010068</t>
  </si>
  <si>
    <t>DTE2153401010051</t>
  </si>
  <si>
    <t>DTE2153401010003</t>
  </si>
  <si>
    <t>DTE2153401010329</t>
  </si>
  <si>
    <t>DTE2153401010011</t>
  </si>
  <si>
    <t>DTE2153401010142</t>
  </si>
  <si>
    <t>DTE2153401010012</t>
  </si>
  <si>
    <t>DTE2153401010069</t>
  </si>
  <si>
    <t>DTE2153401010071</t>
  </si>
  <si>
    <t>DTE2153401010104</t>
  </si>
  <si>
    <t>DTE2153401010095</t>
  </si>
  <si>
    <t>DTE2153401010044</t>
  </si>
  <si>
    <t>DTE2153401010354</t>
  </si>
  <si>
    <t>DTE2153401010105</t>
  </si>
  <si>
    <t>DTE2153401010140</t>
  </si>
  <si>
    <t>DTE2153401010367</t>
  </si>
  <si>
    <t>DTE2153401010147</t>
  </si>
  <si>
    <t>DTE2153401010088</t>
  </si>
  <si>
    <t>DTE2153401010332</t>
  </si>
  <si>
    <t>DTE2153401010139</t>
  </si>
  <si>
    <t>DTE2153401010115</t>
  </si>
  <si>
    <t>Lê Thị Hương</t>
  </si>
  <si>
    <t>DTE2153401010074</t>
  </si>
  <si>
    <t>DTE2153401010166</t>
  </si>
  <si>
    <t>Đặng Lê</t>
  </si>
  <si>
    <t>DTE2153401010075</t>
  </si>
  <si>
    <t>DTE2153401010143</t>
  </si>
  <si>
    <t>Hà Thị Minh</t>
  </si>
  <si>
    <t>DTE2153401010076</t>
  </si>
  <si>
    <t>DTE2153401010077</t>
  </si>
  <si>
    <t>Đinh Quốc</t>
  </si>
  <si>
    <t>DTE2153401010109</t>
  </si>
  <si>
    <t>DTE2153401010089</t>
  </si>
  <si>
    <t>DTE2153401010090</t>
  </si>
  <si>
    <t>DTE2153401010391</t>
  </si>
  <si>
    <t>Sonethavong</t>
  </si>
  <si>
    <t>Khounthavisouk</t>
  </si>
  <si>
    <t>DTE2153401010118</t>
  </si>
  <si>
    <t>Hứa Đình</t>
  </si>
  <si>
    <t>DTE2153401010127</t>
  </si>
  <si>
    <t>DTE2153401010128</t>
  </si>
  <si>
    <t>DTE2153401010129</t>
  </si>
  <si>
    <t>DTE2153401010098</t>
  </si>
  <si>
    <t>DTE2153401010138</t>
  </si>
  <si>
    <t>Lèng Hữu</t>
  </si>
  <si>
    <t>DTE2153401010392</t>
  </si>
  <si>
    <t>Vilaiphone</t>
  </si>
  <si>
    <t>Maiphone</t>
  </si>
  <si>
    <t>DTE2153401010175</t>
  </si>
  <si>
    <t>Nghiêm Gia</t>
  </si>
  <si>
    <t>DTE2153401010131</t>
  </si>
  <si>
    <t>Hoàng Hữu</t>
  </si>
  <si>
    <t>Nghị</t>
  </si>
  <si>
    <t>DTE2153401010092</t>
  </si>
  <si>
    <t>Trần Bá</t>
  </si>
  <si>
    <t>DTE2153401010079</t>
  </si>
  <si>
    <t>Hầu Ánh</t>
  </si>
  <si>
    <t>DTE2153401010080</t>
  </si>
  <si>
    <t>Nhạn</t>
  </si>
  <si>
    <t>DTE2153401010081</t>
  </si>
  <si>
    <t>DTE2153401010099</t>
  </si>
  <si>
    <t>DTE2153401010320</t>
  </si>
  <si>
    <t>Đoàn Thị Thanh</t>
  </si>
  <si>
    <t>DTE2153401010136</t>
  </si>
  <si>
    <t>Khương Thu</t>
  </si>
  <si>
    <t>DTE2153401010121</t>
  </si>
  <si>
    <t>Ngô Hồng</t>
  </si>
  <si>
    <t>DTE2153401010100</t>
  </si>
  <si>
    <t>DTE2153401010141</t>
  </si>
  <si>
    <t>DTE2153401010093</t>
  </si>
  <si>
    <t>DTE2153401010150</t>
  </si>
  <si>
    <t>DTE2153401010082</t>
  </si>
  <si>
    <t>DTE2153401010083</t>
  </si>
  <si>
    <t>DTE2153401010322</t>
  </si>
  <si>
    <t>DTE2153401010145</t>
  </si>
  <si>
    <t>DTE2153401010122</t>
  </si>
  <si>
    <t>DTE2153401010111</t>
  </si>
  <si>
    <t>DTE2153401010085</t>
  </si>
  <si>
    <t>Hầu Thị</t>
  </si>
  <si>
    <t>DTE2153401010101</t>
  </si>
  <si>
    <t>DTE2153401010123</t>
  </si>
  <si>
    <t>DTE2153401010112</t>
  </si>
  <si>
    <t>DTE2153401010086</t>
  </si>
  <si>
    <t>DTE2153401010324</t>
  </si>
  <si>
    <t>DTE2153401010102</t>
  </si>
  <si>
    <t>DTE2153401010330</t>
  </si>
  <si>
    <t>Xoan</t>
  </si>
  <si>
    <t>DTE2153401010197</t>
  </si>
  <si>
    <t>DTE2153401010183</t>
  </si>
  <si>
    <t>Lục Tuấn</t>
  </si>
  <si>
    <t>DTE2153401010188</t>
  </si>
  <si>
    <t>Nguyễn Hoàng Tuấn</t>
  </si>
  <si>
    <t>DTE2153401010159</t>
  </si>
  <si>
    <t>DTE2153401010160</t>
  </si>
  <si>
    <t>DTE2153401010346</t>
  </si>
  <si>
    <t>DTE2153401010211</t>
  </si>
  <si>
    <t>DTE2153401010231</t>
  </si>
  <si>
    <t>DTE2153401010212</t>
  </si>
  <si>
    <t>DTE2153401010157</t>
  </si>
  <si>
    <t>DTE2153401010186</t>
  </si>
  <si>
    <t>DTE2153401010158</t>
  </si>
  <si>
    <t>DTE2153401010213</t>
  </si>
  <si>
    <t>Đinh Thị Trà</t>
  </si>
  <si>
    <t>DTE2153401010161</t>
  </si>
  <si>
    <t>Lý Trường</t>
  </si>
  <si>
    <t>DTE2153401010309</t>
  </si>
  <si>
    <t>DTE2153401010347</t>
  </si>
  <si>
    <t>DTE2153401010199</t>
  </si>
  <si>
    <t>Đỗ Trung</t>
  </si>
  <si>
    <t>DTE2153401010148</t>
  </si>
  <si>
    <t>DTE2153401010162</t>
  </si>
  <si>
    <t>DTE2153401010363</t>
  </si>
  <si>
    <t>DTE2153401010232</t>
  </si>
  <si>
    <t>DTE2153401010163</t>
  </si>
  <si>
    <t>Phan Gia</t>
  </si>
  <si>
    <t>DTE2153401010214</t>
  </si>
  <si>
    <t>DTE2153401010182</t>
  </si>
  <si>
    <t>Phùng An</t>
  </si>
  <si>
    <t>DTE2153401010191</t>
  </si>
  <si>
    <t>Đỗ Lan</t>
  </si>
  <si>
    <t>DTE2153401010173</t>
  </si>
  <si>
    <t>DTE2153401010184</t>
  </si>
  <si>
    <t>DTE2153401010215</t>
  </si>
  <si>
    <t>Đinh Đình</t>
  </si>
  <si>
    <t>DTE2153401010201</t>
  </si>
  <si>
    <t>DTE2153401010216</t>
  </si>
  <si>
    <t>DTE2153401010218</t>
  </si>
  <si>
    <t>DTE2153401010217</t>
  </si>
  <si>
    <t>DTE2153401010317</t>
  </si>
  <si>
    <t>Lã Thị Bích</t>
  </si>
  <si>
    <t>DTE2153401010337</t>
  </si>
  <si>
    <t>DTE2153401010344</t>
  </si>
  <si>
    <t>DTE2153401010338</t>
  </si>
  <si>
    <t>DTE2153401010203</t>
  </si>
  <si>
    <t>Bùi Đức</t>
  </si>
  <si>
    <t>DTE2153401010202</t>
  </si>
  <si>
    <t>Trần Phi</t>
  </si>
  <si>
    <t>DTE2153403010460</t>
  </si>
  <si>
    <t>Đinh Trà</t>
  </si>
  <si>
    <t>DTE2153401010153</t>
  </si>
  <si>
    <t>DTE2153401010194</t>
  </si>
  <si>
    <t>Lê Ngô Phương</t>
  </si>
  <si>
    <t>DTE2153401010365</t>
  </si>
  <si>
    <t>Lộc Hải</t>
  </si>
  <si>
    <t>DTE2153401010185</t>
  </si>
  <si>
    <t>DTE2153401010209</t>
  </si>
  <si>
    <t>Huỳnh Thị</t>
  </si>
  <si>
    <t>DTE2153401010227</t>
  </si>
  <si>
    <t>DTE2153401010221</t>
  </si>
  <si>
    <t>DTE2153401010154</t>
  </si>
  <si>
    <t>Mạc Trung</t>
  </si>
  <si>
    <t>DTE2153401010198</t>
  </si>
  <si>
    <t>DTE2153401010310</t>
  </si>
  <si>
    <t>DTE2153401010228</t>
  </si>
  <si>
    <t>DTE2153401010222</t>
  </si>
  <si>
    <t>DTE2153401010155</t>
  </si>
  <si>
    <t>Trần Như</t>
  </si>
  <si>
    <t>DTE2153401010193</t>
  </si>
  <si>
    <t>DTE2153401010189</t>
  </si>
  <si>
    <t>DTE2153401010348</t>
  </si>
  <si>
    <t>Tô Phương</t>
  </si>
  <si>
    <t>DTE2153401010167</t>
  </si>
  <si>
    <t>DTE2153401010178</t>
  </si>
  <si>
    <t>DTE2153401010171</t>
  </si>
  <si>
    <t>DTE2153401010379</t>
  </si>
  <si>
    <t>DTE2153401010224</t>
  </si>
  <si>
    <t>DTE2153401010168</t>
  </si>
  <si>
    <t>Trần Thị Hiền</t>
  </si>
  <si>
    <t>DTE2153401010190</t>
  </si>
  <si>
    <t>Phan Minh</t>
  </si>
  <si>
    <t>DTE2153401010225</t>
  </si>
  <si>
    <t>Tiếp</t>
  </si>
  <si>
    <t>DTE2153401010342</t>
  </si>
  <si>
    <t>DTE2153401010204</t>
  </si>
  <si>
    <t>Lộc Ngọc</t>
  </si>
  <si>
    <t>DTE2153401010181</t>
  </si>
  <si>
    <t>DTE2153401010164</t>
  </si>
  <si>
    <t>Chu Thị Kim</t>
  </si>
  <si>
    <t>DTE2153401010200</t>
  </si>
  <si>
    <t>DTE2153401010179</t>
  </si>
  <si>
    <t>Trần Long</t>
  </si>
  <si>
    <t>DTE2153401010230</t>
  </si>
  <si>
    <t>Trần Tú</t>
  </si>
  <si>
    <t>DTE2153401010292</t>
  </si>
  <si>
    <t>DTE2153401010275</t>
  </si>
  <si>
    <t>DTE2153401010241</t>
  </si>
  <si>
    <t>DTE2153401010306</t>
  </si>
  <si>
    <t>DTE2153401010308</t>
  </si>
  <si>
    <t>DTE2153401010242</t>
  </si>
  <si>
    <t>DTE2153401010372</t>
  </si>
  <si>
    <t>DTE2153401010385</t>
  </si>
  <si>
    <t>Vũ Mạnh</t>
  </si>
  <si>
    <t>DTE2153401010304</t>
  </si>
  <si>
    <t>DTE2153401010287</t>
  </si>
  <si>
    <t>DTE2153401010294</t>
  </si>
  <si>
    <t>DTE2153401010260</t>
  </si>
  <si>
    <t>DTE2153401010301</t>
  </si>
  <si>
    <t>Ngô Thuý</t>
  </si>
  <si>
    <t>DTE2153401010395</t>
  </si>
  <si>
    <t>DTE2153401010351</t>
  </si>
  <si>
    <t>Lưu Đình</t>
  </si>
  <si>
    <t>Hiểu</t>
  </si>
  <si>
    <t>DTE2153401010394</t>
  </si>
  <si>
    <t>DTE2153401010247</t>
  </si>
  <si>
    <t>DTE2153401010249</t>
  </si>
  <si>
    <t>DTE2153401010374</t>
  </si>
  <si>
    <t>Đông Quang</t>
  </si>
  <si>
    <t>DTE2153401010285</t>
  </si>
  <si>
    <t>DTE2153401010233</t>
  </si>
  <si>
    <t>Lục Thị Thu</t>
  </si>
  <si>
    <t>DTE2153401010258</t>
  </si>
  <si>
    <t>DTE2153401010262</t>
  </si>
  <si>
    <t>DTE2153401010288</t>
  </si>
  <si>
    <t>Ngô Quốc</t>
  </si>
  <si>
    <t>DTE2153401010297</t>
  </si>
  <si>
    <t>DTE2153401010235</t>
  </si>
  <si>
    <t>DTE2153401010296</t>
  </si>
  <si>
    <t>DTE2153401010263</t>
  </si>
  <si>
    <t>DTE2153401010250</t>
  </si>
  <si>
    <t>Hứa Hiển</t>
  </si>
  <si>
    <t>DTE2153401010264</t>
  </si>
  <si>
    <t>Bế Quang</t>
  </si>
  <si>
    <t>Luyện</t>
  </si>
  <si>
    <t>DTE2153401010339</t>
  </si>
  <si>
    <t>Ngô Hương</t>
  </si>
  <si>
    <t>DTE2153401010375</t>
  </si>
  <si>
    <t>DTE2153401010237</t>
  </si>
  <si>
    <t>DTE2153401010352</t>
  </si>
  <si>
    <t>DTE2153401010378</t>
  </si>
  <si>
    <t>DTE2153401010302</t>
  </si>
  <si>
    <t>DTE2153401010298</t>
  </si>
  <si>
    <t>DTE2153401010289</t>
  </si>
  <si>
    <t>DTE2153401010335</t>
  </si>
  <si>
    <t>DTE2153401010252</t>
  </si>
  <si>
    <t>Trần Bích</t>
  </si>
  <si>
    <t>DTE2153401010120</t>
  </si>
  <si>
    <t>DTE2153401010278</t>
  </si>
  <si>
    <t>Đỗ Đình</t>
  </si>
  <si>
    <t>DTE2153401010238</t>
  </si>
  <si>
    <t>DTE2153401010311</t>
  </si>
  <si>
    <t>DTE2153401010312</t>
  </si>
  <si>
    <t>Trần Đào Thái</t>
  </si>
  <si>
    <t>DTE2153401010283</t>
  </si>
  <si>
    <t>DTE2153401010254</t>
  </si>
  <si>
    <t>DTE2153401010267</t>
  </si>
  <si>
    <t>Ngô Danh</t>
  </si>
  <si>
    <t>DTE2153401010321</t>
  </si>
  <si>
    <t>DTE2153401010286</t>
  </si>
  <si>
    <t>Vũ Thị Mai</t>
  </si>
  <si>
    <t>DTE2153401010239</t>
  </si>
  <si>
    <t>DTE2153401010279</t>
  </si>
  <si>
    <t>DTE2153401010303</t>
  </si>
  <si>
    <t>DTE2153401010268</t>
  </si>
  <si>
    <t>DTE2153401010256</t>
  </si>
  <si>
    <t>DTE2153401010314</t>
  </si>
  <si>
    <t>DTE2153401010290</t>
  </si>
  <si>
    <t>DTE2153401010383</t>
  </si>
  <si>
    <t>Lâm Xuân</t>
  </si>
  <si>
    <t>DTE2153401010269</t>
  </si>
  <si>
    <t>DTE2153401010272</t>
  </si>
  <si>
    <t>DTE2153401010377</t>
  </si>
  <si>
    <t>DTE2153401010282</t>
  </si>
  <si>
    <t>DTE2153401010270</t>
  </si>
  <si>
    <t>DTE2153401010259</t>
  </si>
  <si>
    <t>Đào Anh</t>
  </si>
  <si>
    <t>DTE2153401010300</t>
  </si>
  <si>
    <t>DTE2153401010273</t>
  </si>
  <si>
    <t>Lục Thanh</t>
  </si>
  <si>
    <t>DTE2153401010315</t>
  </si>
  <si>
    <t>Đào Duy</t>
  </si>
  <si>
    <t>DTE2153401010257</t>
  </si>
  <si>
    <t>Bảo lưu, không xét</t>
  </si>
  <si>
    <t>DTE2158101030042</t>
  </si>
  <si>
    <t>Tổng số</t>
  </si>
  <si>
    <t>Lớp:K18-Kế toán A</t>
  </si>
  <si>
    <t>K18 Kế toán E</t>
  </si>
  <si>
    <t>K18- KTKT A</t>
  </si>
  <si>
    <t>DTE2153403010225</t>
  </si>
  <si>
    <t xml:space="preserve">Giang </t>
  </si>
  <si>
    <t>Phùng Hiểu</t>
  </si>
  <si>
    <t>%</t>
  </si>
  <si>
    <t xml:space="preserve">Trương Thế </t>
  </si>
  <si>
    <t>TB</t>
  </si>
  <si>
    <t>DTE2158101030030</t>
  </si>
  <si>
    <t>DTE2158101030045</t>
  </si>
  <si>
    <t>DTE2158101030009</t>
  </si>
  <si>
    <t>DTE2158101030021</t>
  </si>
  <si>
    <t xml:space="preserve">Lê Nhật </t>
  </si>
  <si>
    <t>DTE2158101030032</t>
  </si>
  <si>
    <t>DTE2158101030002</t>
  </si>
  <si>
    <t>DTE2158101030004</t>
  </si>
  <si>
    <t>DTE2158101030024</t>
  </si>
  <si>
    <t>DTE2158101030012</t>
  </si>
  <si>
    <t>DTE21581010300</t>
  </si>
  <si>
    <t>DTE2158101030037</t>
  </si>
  <si>
    <t>DTE2158101030043</t>
  </si>
  <si>
    <t>DTE2158101030005</t>
  </si>
  <si>
    <t>DTE2158101030001</t>
  </si>
  <si>
    <t>DTE2158101030049</t>
  </si>
  <si>
    <t>DTE2158101030011</t>
  </si>
  <si>
    <t>DTE2158101030010</t>
  </si>
  <si>
    <t>DTE2158101030048</t>
  </si>
  <si>
    <t>DTE2158101030028</t>
  </si>
  <si>
    <t>DTE2158101030036</t>
  </si>
  <si>
    <t>DTE2158101030020</t>
  </si>
  <si>
    <t>DTE2158101030034</t>
  </si>
  <si>
    <t>Bùi Thị Thiên</t>
  </si>
  <si>
    <t>DTE2158101030018</t>
  </si>
  <si>
    <t>Hoàng Huyền</t>
  </si>
  <si>
    <t>DTE2158101030007</t>
  </si>
  <si>
    <t>DTE2158101030046</t>
  </si>
  <si>
    <t>DTE2158101030029</t>
  </si>
  <si>
    <t>DTE2158101030035</t>
  </si>
  <si>
    <t>DTE2158101030013</t>
  </si>
  <si>
    <t>DTE2158101030014</t>
  </si>
  <si>
    <t>DTE2158101030016</t>
  </si>
  <si>
    <t>Đặng Trinh</t>
  </si>
  <si>
    <t>Thân Quang</t>
  </si>
  <si>
    <t>Triệu Thuý </t>
  </si>
  <si>
    <t>Lê Thuỳ </t>
  </si>
  <si>
    <t>Lý Ngọc Phương</t>
  </si>
  <si>
    <t>Nguyễn Thảo Tâm</t>
  </si>
  <si>
    <t>Lục Thanh </t>
  </si>
  <si>
    <t>Nguyễn Thị </t>
  </si>
  <si>
    <t>Nguyễn Diễm </t>
  </si>
  <si>
    <t>Đào Anh </t>
  </si>
  <si>
    <t>Ma Thị Hoài</t>
  </si>
  <si>
    <t>Chung Quỳnh </t>
  </si>
  <si>
    <t>Trần Minh </t>
  </si>
  <si>
    <t>K18QTKD A</t>
  </si>
  <si>
    <t>K18QTKD B</t>
  </si>
  <si>
    <t>DTE2153401010244</t>
  </si>
  <si>
    <t>K18QTKD C</t>
  </si>
  <si>
    <t>K18QTKD D</t>
  </si>
  <si>
    <t>Xếp loại</t>
  </si>
  <si>
    <t>Số lượng</t>
  </si>
  <si>
    <t>TRƯỜNG ĐH KINH TẾ VÀ QTKD</t>
  </si>
  <si>
    <t>(Ban hành kèm theo QĐ số /QĐ-ĐHKT&amp;QTKD-CTSV ngày 01 tháng 4 năm 2024)</t>
  </si>
  <si>
    <t>KHOA MARKETING, THƯƠNG MẠI VÀ DU LỊCH</t>
  </si>
  <si>
    <t>Học kỳ I năm học 2024-2025</t>
  </si>
  <si>
    <t>BT, LP/PCN CLB FAAC</t>
  </si>
  <si>
    <t xml:space="preserve">LP </t>
  </si>
  <si>
    <t>UV BCH Đoàn, UV BTK HSV</t>
  </si>
  <si>
    <t>UVH</t>
  </si>
  <si>
    <t>LP, PBT/CHT</t>
  </si>
  <si>
    <t>LT</t>
  </si>
  <si>
    <t>CHP</t>
  </si>
  <si>
    <t>cán sự lớp</t>
  </si>
  <si>
    <t>UVBCH chi hội</t>
  </si>
  <si>
    <t>UV BCH LCH, CHT</t>
  </si>
  <si>
    <t>Chi hội phó</t>
  </si>
  <si>
    <t>UV BCH LCH</t>
  </si>
  <si>
    <t>Lớp phó học tập</t>
  </si>
  <si>
    <t>K17 KTKT</t>
  </si>
  <si>
    <t>Phó Ban Hậu cần CLB TFC</t>
  </si>
  <si>
    <t>UV BCH Chi Đoàn</t>
  </si>
  <si>
    <t>Lớp phó</t>
  </si>
  <si>
    <t>PCN  CLB VT</t>
  </si>
  <si>
    <t>Lớp phó ĐS</t>
  </si>
  <si>
    <t>Lớp trưởng</t>
  </si>
  <si>
    <t xml:space="preserve">Ủy viên BCH LCĐ, </t>
  </si>
  <si>
    <t>BẢNG TỔNG HỢP KẾT QUẢ RÈN LUYỆN SINH VIÊN K18</t>
  </si>
  <si>
    <t>BẢNG TỔNG HỢP KẾT QUẢ RÈN LUYỆN SINH VIÊN  K18</t>
  </si>
  <si>
    <t>Học kỳ II năm học 2024 - 2025</t>
  </si>
  <si>
    <t>Nghỉ học cả kỳ</t>
  </si>
  <si>
    <t>Xét kỳ sau. Hiện được phân chuyên ngành vào lớp K20 KTĐT</t>
  </si>
  <si>
    <t xml:space="preserve">Không xét             </t>
  </si>
  <si>
    <t>ST</t>
  </si>
  <si>
    <t>66</t>
  </si>
  <si>
    <t>67</t>
  </si>
  <si>
    <t>68</t>
  </si>
  <si>
    <t>69</t>
  </si>
  <si>
    <t>70</t>
  </si>
  <si>
    <t>71</t>
  </si>
  <si>
    <t>K18 QT Marketing B</t>
  </si>
  <si>
    <t>K18 QTKD KS &amp;DL</t>
  </si>
  <si>
    <t>Nghỉ học tự do</t>
  </si>
  <si>
    <t>KHOA QUẢN LÝ - LUẬT KINH TẾ</t>
  </si>
  <si>
    <t>KHÔNG ĐI HỌC</t>
  </si>
  <si>
    <t>DTE20534010010</t>
  </si>
  <si>
    <t>Đỗ Trí</t>
  </si>
  <si>
    <t>Chuyên ngành 2</t>
  </si>
  <si>
    <t>DTE2053101040102</t>
  </si>
  <si>
    <t>Không tham gia BHYT</t>
  </si>
  <si>
    <t>KHOA QUẢN TRỊ KINH DOANH</t>
  </si>
  <si>
    <t>DTE2153401010408</t>
  </si>
  <si>
    <t xml:space="preserve">Nguyễn Thị Vân </t>
  </si>
  <si>
    <t>DTE2153401010050</t>
  </si>
  <si>
    <t>DTE2153401010149</t>
  </si>
  <si>
    <t>DTE2153401010135</t>
  </si>
  <si>
    <t>Bảng tổng hợp</t>
  </si>
  <si>
    <t>Tỷ lệ %</t>
  </si>
  <si>
    <t>TỔNG HỢP ĐIỂM RÈN LUYỆN KỲ II K18 NĂM HỌC 2024-2025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</si>
  <si>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</si>
  <si>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Khoa/Viện</t>
  </si>
  <si>
    <t>Tổng SV xét</t>
  </si>
  <si>
    <t>SL</t>
  </si>
  <si>
    <t>Tỷ lệ (%)</t>
  </si>
  <si>
    <t>QTKD</t>
  </si>
  <si>
    <t>Kinh tế</t>
  </si>
  <si>
    <t xml:space="preserve">do bảo lưu nên phân chuyên ngành muộn, SV này học cùng K20 KTĐT </t>
  </si>
  <si>
    <t>Kế toán</t>
  </si>
  <si>
    <t>NH-TC</t>
  </si>
  <si>
    <t>QL - Luật KT</t>
  </si>
  <si>
    <t>MKT, TM &amp; DL</t>
  </si>
  <si>
    <t>Viện Đào tạo quốc tế</t>
  </si>
  <si>
    <t>SV chưa đủ điểm nên xét cùng với các khoá 19,20,21 sau</t>
  </si>
  <si>
    <t>Toàn trường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</si>
</sst>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57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sz val="10"/>
      <color indexed="8"/>
      <name val="Arial"/>
      <family val="2"/>
      <charset val="163"/>
    </font>
    <font>
      <b/>
      <sz val="12"/>
      <color theme="1"/>
      <name val="Times New Roman"/>
      <family val="1"/>
    </font>
    <font>
      <sz val="11"/>
      <color indexed="8"/>
      <name val="Calibri"/>
      <family val="2"/>
      <charset val="1"/>
    </font>
    <font>
      <sz val="14"/>
      <color theme="1"/>
      <name val="Times New Roman"/>
      <family val="2"/>
      <charset val="163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2"/>
      <charset val="163"/>
    </font>
    <font>
      <b/>
      <sz val="14"/>
      <color indexed="8"/>
      <name val="Times New Roman"/>
      <family val="1"/>
    </font>
    <font>
      <sz val="11"/>
      <name val="Times New Roman"/>
      <family val="1"/>
    </font>
    <font>
      <b/>
      <sz val="12"/>
      <color rgb="FF000000"/>
      <name val="Times New Roman"/>
      <family val="1"/>
    </font>
    <font>
      <sz val="11"/>
      <color indexed="8"/>
      <name val="Times New Roman"/>
      <family val="1"/>
    </font>
    <font>
      <b/>
      <u/>
      <sz val="12"/>
      <name val="Times New Roman"/>
      <family val="1"/>
    </font>
    <font>
      <i/>
      <sz val="14"/>
      <color indexed="8"/>
      <name val="Times New Roman"/>
      <family val="1"/>
    </font>
    <font>
      <sz val="10"/>
      <name val="Arial"/>
      <family val="2"/>
      <charset val="163"/>
    </font>
    <font>
      <sz val="11"/>
      <color theme="1"/>
      <name val="Arial"/>
      <family val="2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color indexed="8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u/>
      <sz val="12"/>
      <color theme="1"/>
      <name val="Times New Roman"/>
      <family val="1"/>
    </font>
    <font>
      <sz val="11"/>
      <name val="Calibri"/>
      <family val="2"/>
      <scheme val="minor"/>
    </font>
    <font>
      <sz val="11"/>
      <color theme="1"/>
      <name val="Cambria"/>
      <family val="1"/>
      <scheme val="major"/>
    </font>
    <font>
      <i/>
      <sz val="11"/>
      <name val="Times New Roman"/>
      <family val="1"/>
    </font>
    <font>
      <b/>
      <sz val="10"/>
      <name val="Times New Roman"/>
      <family val="1"/>
    </font>
    <font>
      <i/>
      <sz val="11"/>
      <color theme="1"/>
      <name val="Times New Roman"/>
      <family val="1"/>
    </font>
    <font>
      <i/>
      <sz val="13"/>
      <name val="Times New Roman"/>
      <family val="1"/>
    </font>
    <font>
      <b/>
      <i/>
      <sz val="14"/>
      <color theme="1"/>
      <name val="Times New Roman"/>
      <family val="1"/>
    </font>
    <font>
      <sz val="8"/>
      <color theme="1"/>
      <name val="Arial"/>
      <family val="2"/>
    </font>
    <font>
      <b/>
      <sz val="11"/>
      <color theme="1"/>
      <name val="Cambria"/>
      <family val="1"/>
      <scheme val="major"/>
    </font>
    <font>
      <sz val="12"/>
      <color theme="1"/>
      <name val="Calibri"/>
      <family val="1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color rgb="FF000000"/>
      <name val="Times New Roman"/>
      <family val="1"/>
      <charset val="163"/>
    </font>
    <font>
      <sz val="12"/>
      <color rgb="FF000000"/>
      <name val="Cambria"/>
      <family val="1"/>
      <scheme val="major"/>
    </font>
    <font>
      <sz val="12"/>
      <name val="Times New Roman"/>
      <family val="1"/>
      <charset val="163"/>
    </font>
    <font>
      <sz val="12"/>
      <color theme="0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</borders>
  <cellStyleXfs count="18">
    <xf numFmtId="0" fontId="0" fillId="0" borderId="0"/>
    <xf numFmtId="0" fontId="6" fillId="0" borderId="0"/>
    <xf numFmtId="0" fontId="7" fillId="0" borderId="0"/>
    <xf numFmtId="0" fontId="6" fillId="0" borderId="0"/>
    <xf numFmtId="0" fontId="9" fillId="0" borderId="0"/>
    <xf numFmtId="0" fontId="11" fillId="0" borderId="0"/>
    <xf numFmtId="0" fontId="12" fillId="0" borderId="0"/>
    <xf numFmtId="0" fontId="6" fillId="0" borderId="0"/>
    <xf numFmtId="0" fontId="6" fillId="0" borderId="0"/>
    <xf numFmtId="0" fontId="16" fillId="0" borderId="0"/>
    <xf numFmtId="0" fontId="23" fillId="0" borderId="0"/>
    <xf numFmtId="0" fontId="24" fillId="0" borderId="0"/>
    <xf numFmtId="0" fontId="4" fillId="0" borderId="0"/>
    <xf numFmtId="0" fontId="3" fillId="0" borderId="0"/>
    <xf numFmtId="9" fontId="28" fillId="0" borderId="0" applyFont="0" applyFill="0" applyBorder="0" applyAlignment="0" applyProtection="0"/>
    <xf numFmtId="0" fontId="2" fillId="0" borderId="0"/>
    <xf numFmtId="0" fontId="31" fillId="0" borderId="0"/>
    <xf numFmtId="0" fontId="1" fillId="0" borderId="0">
      <alignment vertical="center"/>
    </xf>
  </cellStyleXfs>
  <cellXfs count="402">
    <xf numFmtId="0" fontId="0" fillId="0" borderId="0" xfId="0"/>
    <xf numFmtId="0" fontId="4" fillId="0" borderId="0" xfId="0" applyFont="1" applyFill="1"/>
    <xf numFmtId="0" fontId="4" fillId="0" borderId="0" xfId="0" applyFont="1"/>
    <xf numFmtId="0" fontId="15" fillId="0" borderId="0" xfId="0" applyFont="1"/>
    <xf numFmtId="0" fontId="8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 vertical="top"/>
    </xf>
    <xf numFmtId="0" fontId="21" fillId="0" borderId="0" xfId="0" applyFont="1" applyFill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center" wrapText="1"/>
    </xf>
    <xf numFmtId="164" fontId="4" fillId="0" borderId="0" xfId="14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9" fontId="4" fillId="0" borderId="0" xfId="14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2" fontId="4" fillId="0" borderId="0" xfId="0" applyNumberFormat="1" applyFont="1" applyFill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8" fillId="0" borderId="1" xfId="0" applyFont="1" applyBorder="1"/>
    <xf numFmtId="0" fontId="25" fillId="0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0" fontId="0" fillId="0" borderId="0" xfId="0" applyFont="1" applyAlignment="1"/>
    <xf numFmtId="0" fontId="30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21" fillId="0" borderId="0" xfId="0" applyFont="1" applyFill="1" applyAlignment="1"/>
    <xf numFmtId="0" fontId="13" fillId="0" borderId="0" xfId="0" applyFont="1" applyFill="1" applyBorder="1" applyAlignment="1">
      <alignment horizontal="left"/>
    </xf>
    <xf numFmtId="0" fontId="35" fillId="0" borderId="0" xfId="0" applyFont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/>
    </xf>
    <xf numFmtId="0" fontId="33" fillId="2" borderId="0" xfId="0" applyFont="1" applyFill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8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8" xfId="1" applyFont="1" applyFill="1" applyBorder="1" applyAlignment="1">
      <alignment horizontal="center" vertical="center" wrapText="1"/>
    </xf>
    <xf numFmtId="0" fontId="18" fillId="2" borderId="18" xfId="0" applyFont="1" applyFill="1" applyBorder="1"/>
    <xf numFmtId="0" fontId="5" fillId="2" borderId="18" xfId="0" applyFont="1" applyFill="1" applyBorder="1" applyAlignment="1">
      <alignment horizont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/>
    <xf numFmtId="0" fontId="5" fillId="2" borderId="18" xfId="0" applyFont="1" applyFill="1" applyBorder="1" applyAlignment="1">
      <alignment horizontal="center" vertical="center" wrapText="1"/>
    </xf>
    <xf numFmtId="0" fontId="8" fillId="2" borderId="18" xfId="0" applyNumberFormat="1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34" fillId="2" borderId="18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center" wrapText="1"/>
    </xf>
    <xf numFmtId="0" fontId="35" fillId="2" borderId="18" xfId="0" applyFont="1" applyFill="1" applyBorder="1" applyAlignment="1">
      <alignment horizontal="center" vertical="center"/>
    </xf>
    <xf numFmtId="0" fontId="34" fillId="0" borderId="18" xfId="0" applyFont="1" applyBorder="1" applyAlignment="1">
      <alignment horizontal="left" vertical="center"/>
    </xf>
    <xf numFmtId="0" fontId="8" fillId="0" borderId="18" xfId="0" applyFont="1" applyBorder="1" applyAlignment="1">
      <alignment horizontal="center" wrapText="1"/>
    </xf>
    <xf numFmtId="0" fontId="35" fillId="0" borderId="18" xfId="0" applyFont="1" applyBorder="1" applyAlignment="1">
      <alignment horizontal="center" vertical="center"/>
    </xf>
    <xf numFmtId="0" fontId="8" fillId="6" borderId="18" xfId="0" applyFont="1" applyFill="1" applyBorder="1" applyAlignment="1">
      <alignment horizontal="center" wrapText="1"/>
    </xf>
    <xf numFmtId="0" fontId="4" fillId="0" borderId="18" xfId="0" applyFont="1" applyFill="1" applyBorder="1"/>
    <xf numFmtId="0" fontId="5" fillId="0" borderId="18" xfId="0" applyFont="1" applyBorder="1" applyAlignment="1">
      <alignment vertical="center"/>
    </xf>
    <xf numFmtId="0" fontId="32" fillId="0" borderId="18" xfId="1" applyNumberFormat="1" applyFont="1" applyFill="1" applyBorder="1" applyAlignment="1" applyProtection="1">
      <alignment horizontal="center" vertical="center" wrapText="1"/>
    </xf>
    <xf numFmtId="0" fontId="32" fillId="0" borderId="18" xfId="1" applyNumberFormat="1" applyFont="1" applyFill="1" applyBorder="1" applyAlignment="1" applyProtection="1">
      <alignment horizontal="left" vertical="center" wrapText="1"/>
    </xf>
    <xf numFmtId="0" fontId="32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8" xfId="0" applyFont="1" applyBorder="1" applyAlignment="1">
      <alignment vertical="center" wrapText="1"/>
    </xf>
    <xf numFmtId="0" fontId="14" fillId="0" borderId="18" xfId="1" applyFont="1" applyBorder="1" applyAlignment="1">
      <alignment horizontal="center" vertical="center" wrapText="1"/>
    </xf>
    <xf numFmtId="0" fontId="20" fillId="0" borderId="18" xfId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wrapText="1"/>
    </xf>
    <xf numFmtId="0" fontId="15" fillId="0" borderId="18" xfId="0" applyFont="1" applyBorder="1" applyAlignment="1">
      <alignment wrapText="1"/>
    </xf>
    <xf numFmtId="0" fontId="4" fillId="0" borderId="18" xfId="0" applyFont="1" applyBorder="1" applyAlignment="1">
      <alignment horizontal="center" vertical="center"/>
    </xf>
    <xf numFmtId="0" fontId="14" fillId="2" borderId="18" xfId="0" applyNumberFormat="1" applyFont="1" applyFill="1" applyBorder="1" applyAlignment="1" applyProtection="1"/>
    <xf numFmtId="0" fontId="4" fillId="2" borderId="18" xfId="0" applyNumberFormat="1" applyFont="1" applyFill="1" applyBorder="1" applyAlignment="1" applyProtection="1">
      <alignment horizontal="center" vertical="center" wrapText="1"/>
    </xf>
    <xf numFmtId="0" fontId="4" fillId="2" borderId="18" xfId="0" applyNumberFormat="1" applyFont="1" applyFill="1" applyBorder="1" applyAlignment="1" applyProtection="1"/>
    <xf numFmtId="0" fontId="4" fillId="2" borderId="18" xfId="0" applyNumberFormat="1" applyFont="1" applyFill="1" applyBorder="1" applyAlignment="1" applyProtection="1">
      <alignment horizontal="center" vertical="center"/>
    </xf>
    <xf numFmtId="0" fontId="4" fillId="2" borderId="18" xfId="0" applyNumberFormat="1" applyFont="1" applyFill="1" applyBorder="1" applyAlignment="1" applyProtection="1">
      <alignment horizontal="left" vertical="center"/>
    </xf>
    <xf numFmtId="0" fontId="4" fillId="2" borderId="18" xfId="0" applyNumberFormat="1" applyFont="1" applyFill="1" applyBorder="1" applyAlignment="1" applyProtection="1">
      <alignment vertical="center"/>
    </xf>
    <xf numFmtId="0" fontId="8" fillId="0" borderId="18" xfId="0" applyFont="1" applyBorder="1"/>
    <xf numFmtId="0" fontId="8" fillId="2" borderId="18" xfId="0" applyFont="1" applyFill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10" fillId="0" borderId="18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/>
    </xf>
    <xf numFmtId="0" fontId="8" fillId="2" borderId="18" xfId="0" applyFont="1" applyFill="1" applyBorder="1"/>
    <xf numFmtId="0" fontId="8" fillId="2" borderId="18" xfId="0" applyFont="1" applyFill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8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5" fillId="0" borderId="18" xfId="0" applyFont="1" applyFill="1" applyBorder="1" applyAlignment="1">
      <alignment horizontal="center"/>
    </xf>
    <xf numFmtId="0" fontId="8" fillId="0" borderId="18" xfId="0" applyFont="1" applyBorder="1" applyAlignment="1">
      <alignment horizontal="left"/>
    </xf>
    <xf numFmtId="10" fontId="4" fillId="0" borderId="18" xfId="14" applyNumberFormat="1" applyFont="1" applyBorder="1" applyAlignment="1">
      <alignment horizontal="center"/>
    </xf>
    <xf numFmtId="164" fontId="4" fillId="0" borderId="18" xfId="14" applyNumberFormat="1" applyFont="1" applyBorder="1" applyAlignment="1">
      <alignment horizontal="center"/>
    </xf>
    <xf numFmtId="0" fontId="10" fillId="0" borderId="18" xfId="0" applyFont="1" applyBorder="1" applyAlignment="1">
      <alignment horizontal="left"/>
    </xf>
    <xf numFmtId="0" fontId="1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0" fillId="0" borderId="18" xfId="1" applyNumberFormat="1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10" fillId="0" borderId="18" xfId="1" applyNumberFormat="1" applyFont="1" applyFill="1" applyBorder="1" applyAlignment="1" applyProtection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vertical="center"/>
    </xf>
    <xf numFmtId="0" fontId="10" fillId="0" borderId="18" xfId="1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35" fillId="0" borderId="18" xfId="0" applyFont="1" applyFill="1" applyBorder="1" applyAlignment="1">
      <alignment horizontal="center" vertical="center"/>
    </xf>
    <xf numFmtId="0" fontId="35" fillId="0" borderId="18" xfId="0" applyNumberFormat="1" applyFont="1" applyFill="1" applyBorder="1" applyAlignment="1" applyProtection="1">
      <alignment horizontal="left" vertical="center"/>
    </xf>
    <xf numFmtId="0" fontId="35" fillId="0" borderId="18" xfId="0" applyNumberFormat="1" applyFont="1" applyFill="1" applyBorder="1" applyAlignment="1" applyProtection="1">
      <alignment horizontal="left" vertical="center" wrapText="1"/>
    </xf>
    <xf numFmtId="49" fontId="8" fillId="0" borderId="18" xfId="0" applyNumberFormat="1" applyFont="1" applyFill="1" applyBorder="1" applyAlignment="1">
      <alignment horizontal="left" vertical="center"/>
    </xf>
    <xf numFmtId="49" fontId="8" fillId="3" borderId="18" xfId="0" applyNumberFormat="1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39" fillId="0" borderId="0" xfId="0" applyFont="1" applyFill="1" applyAlignment="1">
      <alignment horizontal="left"/>
    </xf>
    <xf numFmtId="0" fontId="13" fillId="0" borderId="0" xfId="0" applyFont="1" applyFill="1"/>
    <xf numFmtId="0" fontId="13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18" fillId="0" borderId="0" xfId="0" applyFont="1" applyFill="1" applyAlignment="1">
      <alignment horizontal="left"/>
    </xf>
    <xf numFmtId="0" fontId="0" fillId="0" borderId="0" xfId="0" applyFill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2" borderId="18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/>
    </xf>
    <xf numFmtId="0" fontId="30" fillId="4" borderId="0" xfId="0" applyFont="1" applyFill="1" applyBorder="1"/>
    <xf numFmtId="0" fontId="30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left"/>
    </xf>
    <xf numFmtId="0" fontId="41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left"/>
    </xf>
    <xf numFmtId="0" fontId="29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vertical="center"/>
    </xf>
    <xf numFmtId="0" fontId="29" fillId="4" borderId="1" xfId="0" applyFont="1" applyFill="1" applyBorder="1" applyAlignment="1">
      <alignment horizontal="center" vertical="center" wrapText="1"/>
    </xf>
    <xf numFmtId="0" fontId="30" fillId="4" borderId="1" xfId="0" applyFont="1" applyFill="1" applyBorder="1"/>
    <xf numFmtId="0" fontId="30" fillId="4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vertical="center"/>
    </xf>
    <xf numFmtId="0" fontId="30" fillId="4" borderId="1" xfId="0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7" fillId="0" borderId="0" xfId="0" applyNumberFormat="1" applyFont="1" applyFill="1" applyBorder="1" applyAlignment="1" applyProtection="1">
      <alignment horizont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2" fillId="0" borderId="0" xfId="0" applyNumberFormat="1" applyFont="1" applyFill="1" applyBorder="1" applyAlignment="1" applyProtection="1">
      <alignment horizontal="center"/>
    </xf>
    <xf numFmtId="0" fontId="42" fillId="0" borderId="0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 vertical="center"/>
    </xf>
    <xf numFmtId="0" fontId="43" fillId="0" borderId="0" xfId="0" applyNumberFormat="1" applyFont="1" applyFill="1" applyBorder="1" applyAlignment="1" applyProtection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7" xfId="1" applyNumberFormat="1" applyFont="1" applyFill="1" applyBorder="1" applyAlignment="1" applyProtection="1">
      <alignment horizontal="center" vertical="center" wrapText="1"/>
    </xf>
    <xf numFmtId="0" fontId="10" fillId="0" borderId="25" xfId="1" applyNumberFormat="1" applyFont="1" applyFill="1" applyBorder="1" applyAlignment="1" applyProtection="1">
      <alignment horizontal="center" vertical="center" wrapText="1"/>
    </xf>
    <xf numFmtId="0" fontId="10" fillId="0" borderId="27" xfId="1" applyNumberFormat="1" applyFont="1" applyFill="1" applyBorder="1" applyAlignment="1" applyProtection="1">
      <alignment horizontal="left" vertical="center" wrapText="1"/>
    </xf>
    <xf numFmtId="0" fontId="10" fillId="0" borderId="25" xfId="1" applyNumberFormat="1" applyFont="1" applyFill="1" applyBorder="1" applyAlignment="1" applyProtection="1">
      <alignment horizontal="left" vertical="center" wrapText="1"/>
    </xf>
    <xf numFmtId="0" fontId="8" fillId="0" borderId="27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vertical="center"/>
    </xf>
    <xf numFmtId="0" fontId="10" fillId="0" borderId="27" xfId="1" applyFont="1" applyFill="1" applyBorder="1" applyAlignment="1">
      <alignment horizontal="left" vertical="center" wrapText="1"/>
    </xf>
    <xf numFmtId="0" fontId="10" fillId="0" borderId="25" xfId="1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35" fillId="0" borderId="27" xfId="0" applyNumberFormat="1" applyFont="1" applyFill="1" applyBorder="1" applyAlignment="1" applyProtection="1">
      <alignment horizontal="left" vertical="center"/>
    </xf>
    <xf numFmtId="0" fontId="35" fillId="0" borderId="25" xfId="0" applyNumberFormat="1" applyFont="1" applyFill="1" applyBorder="1" applyAlignment="1" applyProtection="1">
      <alignment vertical="center"/>
    </xf>
    <xf numFmtId="0" fontId="10" fillId="0" borderId="25" xfId="1" applyFont="1" applyFill="1" applyBorder="1" applyAlignment="1">
      <alignment horizontal="center" vertical="center" wrapText="1"/>
    </xf>
    <xf numFmtId="49" fontId="8" fillId="0" borderId="27" xfId="0" applyNumberFormat="1" applyFont="1" applyFill="1" applyBorder="1" applyAlignment="1">
      <alignment horizontal="left" vertical="center"/>
    </xf>
    <xf numFmtId="49" fontId="8" fillId="0" borderId="25" xfId="0" applyNumberFormat="1" applyFont="1" applyFill="1" applyBorder="1" applyAlignment="1">
      <alignment horizontal="center" vertical="center"/>
    </xf>
    <xf numFmtId="49" fontId="8" fillId="3" borderId="27" xfId="0" applyNumberFormat="1" applyFont="1" applyFill="1" applyBorder="1" applyAlignment="1">
      <alignment horizontal="left" vertical="center"/>
    </xf>
    <xf numFmtId="49" fontId="8" fillId="3" borderId="25" xfId="0" applyNumberFormat="1" applyFont="1" applyFill="1" applyBorder="1" applyAlignment="1">
      <alignment horizontal="center" vertical="center"/>
    </xf>
    <xf numFmtId="49" fontId="10" fillId="0" borderId="18" xfId="0" applyNumberFormat="1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left" vertical="center"/>
    </xf>
    <xf numFmtId="0" fontId="8" fillId="3" borderId="27" xfId="0" applyFont="1" applyFill="1" applyBorder="1" applyAlignment="1">
      <alignment horizontal="left" vertical="center"/>
    </xf>
    <xf numFmtId="0" fontId="8" fillId="3" borderId="25" xfId="0" applyFont="1" applyFill="1" applyBorder="1" applyAlignment="1">
      <alignment vertical="center"/>
    </xf>
    <xf numFmtId="165" fontId="8" fillId="0" borderId="18" xfId="0" applyNumberFormat="1" applyFont="1" applyFill="1" applyBorder="1" applyAlignment="1">
      <alignment horizontal="center" vertical="center"/>
    </xf>
    <xf numFmtId="1" fontId="10" fillId="0" borderId="18" xfId="0" applyNumberFormat="1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vertical="center" wrapText="1"/>
    </xf>
    <xf numFmtId="0" fontId="30" fillId="0" borderId="18" xfId="0" applyFont="1" applyBorder="1" applyAlignment="1">
      <alignment vertical="center" wrapText="1"/>
    </xf>
    <xf numFmtId="0" fontId="8" fillId="0" borderId="28" xfId="0" applyFont="1" applyBorder="1" applyAlignment="1">
      <alignment horizontal="center"/>
    </xf>
    <xf numFmtId="0" fontId="30" fillId="0" borderId="18" xfId="0" applyFont="1" applyBorder="1" applyAlignment="1">
      <alignment vertical="center"/>
    </xf>
    <xf numFmtId="0" fontId="30" fillId="0" borderId="10" xfId="0" applyFont="1" applyBorder="1" applyAlignment="1">
      <alignment vertical="center" wrapText="1"/>
    </xf>
    <xf numFmtId="0" fontId="8" fillId="0" borderId="9" xfId="0" applyFont="1" applyBorder="1" applyAlignment="1">
      <alignment horizontal="center" wrapText="1"/>
    </xf>
    <xf numFmtId="0" fontId="30" fillId="4" borderId="2" xfId="0" applyFont="1" applyFill="1" applyBorder="1" applyAlignment="1">
      <alignment horizontal="center" vertical="center"/>
    </xf>
    <xf numFmtId="0" fontId="44" fillId="0" borderId="18" xfId="0" applyNumberFormat="1" applyFont="1" applyFill="1" applyBorder="1" applyAlignment="1" applyProtection="1">
      <alignment wrapText="1"/>
    </xf>
    <xf numFmtId="0" fontId="8" fillId="0" borderId="18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18" xfId="0" applyFont="1" applyFill="1" applyBorder="1" applyAlignment="1">
      <alignment horizontal="center" vertical="center"/>
    </xf>
    <xf numFmtId="0" fontId="38" fillId="2" borderId="18" xfId="0" applyFont="1" applyFill="1" applyBorder="1" applyAlignment="1">
      <alignment horizontal="center" vertical="center" shrinkToFit="1"/>
    </xf>
    <xf numFmtId="0" fontId="38" fillId="2" borderId="18" xfId="0" applyFont="1" applyFill="1" applyBorder="1" applyAlignment="1">
      <alignment vertical="center" shrinkToFit="1"/>
    </xf>
    <xf numFmtId="0" fontId="38" fillId="2" borderId="18" xfId="0" applyFont="1" applyFill="1" applyBorder="1" applyAlignment="1">
      <alignment horizontal="center" vertical="center"/>
    </xf>
    <xf numFmtId="0" fontId="45" fillId="2" borderId="18" xfId="0" applyFont="1" applyFill="1" applyBorder="1" applyAlignment="1">
      <alignment horizontal="center" vertical="center"/>
    </xf>
    <xf numFmtId="0" fontId="38" fillId="0" borderId="18" xfId="0" applyFont="1" applyBorder="1" applyAlignment="1">
      <alignment horizontal="center" vertical="center" shrinkToFit="1"/>
    </xf>
    <xf numFmtId="0" fontId="38" fillId="0" borderId="18" xfId="0" applyFont="1" applyBorder="1" applyAlignment="1">
      <alignment vertical="center" shrinkToFit="1"/>
    </xf>
    <xf numFmtId="0" fontId="38" fillId="0" borderId="18" xfId="0" applyFont="1" applyBorder="1" applyAlignment="1">
      <alignment horizontal="center" vertical="center"/>
    </xf>
    <xf numFmtId="0" fontId="45" fillId="0" borderId="18" xfId="0" applyFont="1" applyBorder="1" applyAlignment="1">
      <alignment horizontal="center" vertical="center"/>
    </xf>
    <xf numFmtId="0" fontId="38" fillId="2" borderId="18" xfId="0" applyFont="1" applyFill="1" applyBorder="1" applyAlignment="1">
      <alignment vertical="center"/>
    </xf>
    <xf numFmtId="0" fontId="38" fillId="2" borderId="18" xfId="0" applyFont="1" applyFill="1" applyBorder="1" applyAlignment="1">
      <alignment horizontal="center" vertical="center" wrapText="1"/>
    </xf>
    <xf numFmtId="0" fontId="30" fillId="4" borderId="18" xfId="0" applyFont="1" applyFill="1" applyBorder="1" applyAlignment="1">
      <alignment horizontal="center"/>
    </xf>
    <xf numFmtId="0" fontId="30" fillId="4" borderId="1" xfId="0" applyFont="1" applyFill="1" applyBorder="1" applyAlignment="1">
      <alignment vertical="center" shrinkToFit="1"/>
    </xf>
    <xf numFmtId="0" fontId="46" fillId="0" borderId="18" xfId="0" applyFont="1" applyBorder="1" applyAlignment="1">
      <alignment horizontal="center" vertical="center"/>
    </xf>
    <xf numFmtId="0" fontId="30" fillId="4" borderId="3" xfId="0" applyFont="1" applyFill="1" applyBorder="1" applyAlignment="1">
      <alignment horizontal="center" vertical="center"/>
    </xf>
    <xf numFmtId="0" fontId="30" fillId="4" borderId="3" xfId="0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vertical="center"/>
    </xf>
    <xf numFmtId="0" fontId="29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27" xfId="1" applyFont="1" applyBorder="1" applyAlignment="1">
      <alignment horizontal="left" vertical="center" wrapText="1"/>
    </xf>
    <xf numFmtId="0" fontId="5" fillId="0" borderId="29" xfId="1" applyFont="1" applyBorder="1" applyAlignment="1">
      <alignment horizontal="left" vertical="center" wrapText="1"/>
    </xf>
    <xf numFmtId="0" fontId="5" fillId="0" borderId="25" xfId="1" applyFont="1" applyBorder="1" applyAlignment="1">
      <alignment horizontal="left" vertical="center" wrapText="1"/>
    </xf>
    <xf numFmtId="0" fontId="4" fillId="0" borderId="18" xfId="1" applyFont="1" applyBorder="1" applyAlignment="1">
      <alignment horizontal="right" vertical="center" wrapText="1"/>
    </xf>
    <xf numFmtId="0" fontId="47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horizontal="left" vertical="center"/>
    </xf>
    <xf numFmtId="0" fontId="47" fillId="0" borderId="5" xfId="0" applyFont="1" applyBorder="1" applyAlignment="1">
      <alignment horizontal="left" vertical="center"/>
    </xf>
    <xf numFmtId="0" fontId="48" fillId="0" borderId="1" xfId="0" applyFont="1" applyBorder="1" applyAlignment="1">
      <alignment horizontal="center"/>
    </xf>
    <xf numFmtId="0" fontId="5" fillId="0" borderId="9" xfId="1" applyFont="1" applyBorder="1" applyAlignment="1">
      <alignment horizontal="left" vertical="center" wrapText="1"/>
    </xf>
    <xf numFmtId="0" fontId="4" fillId="0" borderId="18" xfId="0" applyFont="1" applyBorder="1" applyAlignment="1">
      <alignment horizontal="right" vertical="center"/>
    </xf>
    <xf numFmtId="0" fontId="4" fillId="0" borderId="18" xfId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/>
    </xf>
    <xf numFmtId="0" fontId="47" fillId="0" borderId="1" xfId="0" applyFont="1" applyBorder="1" applyAlignment="1">
      <alignment horizontal="center" wrapText="1"/>
    </xf>
    <xf numFmtId="0" fontId="47" fillId="0" borderId="2" xfId="0" applyFont="1" applyBorder="1" applyAlignment="1">
      <alignment horizontal="center" vertical="center"/>
    </xf>
    <xf numFmtId="0" fontId="49" fillId="6" borderId="18" xfId="0" applyFont="1" applyFill="1" applyBorder="1" applyAlignment="1">
      <alignment horizontal="center" wrapText="1"/>
    </xf>
    <xf numFmtId="0" fontId="47" fillId="0" borderId="4" xfId="0" applyFont="1" applyBorder="1" applyAlignment="1">
      <alignment horizontal="left" vertical="center"/>
    </xf>
    <xf numFmtId="0" fontId="50" fillId="7" borderId="18" xfId="0" applyFont="1" applyFill="1" applyBorder="1" applyAlignment="1">
      <alignment horizontal="center"/>
    </xf>
    <xf numFmtId="0" fontId="51" fillId="0" borderId="1" xfId="0" applyFont="1" applyBorder="1" applyAlignment="1">
      <alignment horizontal="center" vertical="center"/>
    </xf>
    <xf numFmtId="0" fontId="51" fillId="0" borderId="1" xfId="0" applyFont="1" applyBorder="1" applyAlignment="1">
      <alignment horizontal="left" vertical="center"/>
    </xf>
    <xf numFmtId="0" fontId="51" fillId="0" borderId="5" xfId="0" applyFont="1" applyBorder="1" applyAlignment="1">
      <alignment horizontal="left" vertical="center"/>
    </xf>
    <xf numFmtId="0" fontId="5" fillId="0" borderId="1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left" vertical="center" wrapText="1"/>
    </xf>
    <xf numFmtId="0" fontId="15" fillId="0" borderId="18" xfId="0" applyFont="1" applyBorder="1"/>
    <xf numFmtId="0" fontId="15" fillId="0" borderId="4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4" fillId="3" borderId="18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left" vertical="center" wrapText="1"/>
    </xf>
    <xf numFmtId="0" fontId="51" fillId="0" borderId="1" xfId="0" applyFont="1" applyBorder="1"/>
    <xf numFmtId="0" fontId="8" fillId="0" borderId="18" xfId="0" applyFont="1" applyBorder="1" applyAlignment="1">
      <alignment wrapText="1"/>
    </xf>
    <xf numFmtId="0" fontId="52" fillId="0" borderId="18" xfId="0" applyFont="1" applyBorder="1"/>
    <xf numFmtId="0" fontId="4" fillId="0" borderId="26" xfId="1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9" fillId="0" borderId="18" xfId="0" applyFont="1" applyBorder="1" applyAlignment="1">
      <alignment horizontal="left"/>
    </xf>
    <xf numFmtId="0" fontId="20" fillId="0" borderId="18" xfId="0" applyFont="1" applyBorder="1" applyAlignment="1">
      <alignment horizontal="center" shrinkToFit="1"/>
    </xf>
    <xf numFmtId="0" fontId="20" fillId="0" borderId="18" xfId="0" applyFont="1" applyBorder="1"/>
    <xf numFmtId="0" fontId="8" fillId="0" borderId="18" xfId="0" applyFont="1" applyBorder="1" applyAlignment="1">
      <alignment horizontal="center"/>
    </xf>
    <xf numFmtId="0" fontId="14" fillId="0" borderId="18" xfId="0" applyFont="1" applyFill="1" applyBorder="1" applyAlignment="1">
      <alignment wrapText="1"/>
    </xf>
    <xf numFmtId="0" fontId="14" fillId="0" borderId="18" xfId="0" applyFont="1" applyFill="1" applyBorder="1" applyAlignment="1">
      <alignment horizontal="center" wrapText="1"/>
    </xf>
    <xf numFmtId="0" fontId="20" fillId="2" borderId="18" xfId="0" applyFont="1" applyFill="1" applyBorder="1" applyAlignment="1">
      <alignment horizontal="center" shrinkToFit="1"/>
    </xf>
    <xf numFmtId="0" fontId="20" fillId="2" borderId="18" xfId="0" applyFont="1" applyFill="1" applyBorder="1"/>
    <xf numFmtId="0" fontId="19" fillId="0" borderId="18" xfId="0" applyFont="1" applyBorder="1"/>
    <xf numFmtId="0" fontId="19" fillId="0" borderId="18" xfId="0" applyFont="1" applyBorder="1" applyAlignment="1">
      <alignment horizontal="left"/>
    </xf>
    <xf numFmtId="0" fontId="19" fillId="0" borderId="18" xfId="0" applyFont="1" applyBorder="1" applyAlignment="1">
      <alignment horizontal="center"/>
    </xf>
    <xf numFmtId="0" fontId="19" fillId="0" borderId="18" xfId="0" applyFont="1" applyFill="1" applyBorder="1"/>
    <xf numFmtId="0" fontId="15" fillId="0" borderId="18" xfId="0" applyFont="1" applyBorder="1" applyAlignment="1">
      <alignment horizontal="center"/>
    </xf>
    <xf numFmtId="49" fontId="14" fillId="0" borderId="18" xfId="1" applyNumberFormat="1" applyFont="1" applyBorder="1"/>
    <xf numFmtId="0" fontId="14" fillId="2" borderId="18" xfId="12" applyFont="1" applyFill="1" applyBorder="1"/>
    <xf numFmtId="0" fontId="14" fillId="2" borderId="18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center"/>
    </xf>
    <xf numFmtId="0" fontId="14" fillId="2" borderId="18" xfId="12" applyFont="1" applyFill="1" applyBorder="1" applyAlignment="1">
      <alignment vertical="center"/>
    </xf>
    <xf numFmtId="49" fontId="14" fillId="2" borderId="18" xfId="1" applyNumberFormat="1" applyFont="1" applyFill="1" applyBorder="1"/>
    <xf numFmtId="49" fontId="14" fillId="0" borderId="26" xfId="1" applyNumberFormat="1" applyFont="1" applyBorder="1"/>
    <xf numFmtId="0" fontId="8" fillId="2" borderId="26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27" fillId="2" borderId="18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horizontal="center" vertical="center" wrapText="1"/>
    </xf>
    <xf numFmtId="0" fontId="40" fillId="2" borderId="18" xfId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left"/>
    </xf>
    <xf numFmtId="0" fontId="5" fillId="2" borderId="29" xfId="0" applyFont="1" applyFill="1" applyBorder="1" applyAlignment="1">
      <alignment horizontal="left"/>
    </xf>
    <xf numFmtId="0" fontId="5" fillId="2" borderId="25" xfId="0" applyFont="1" applyFill="1" applyBorder="1" applyAlignment="1">
      <alignment horizontal="left"/>
    </xf>
    <xf numFmtId="0" fontId="4" fillId="2" borderId="18" xfId="0" applyFont="1" applyFill="1" applyBorder="1"/>
    <xf numFmtId="0" fontId="4" fillId="2" borderId="27" xfId="0" applyFont="1" applyFill="1" applyBorder="1"/>
    <xf numFmtId="0" fontId="25" fillId="2" borderId="18" xfId="0" applyFont="1" applyFill="1" applyBorder="1" applyAlignment="1">
      <alignment horizontal="center"/>
    </xf>
    <xf numFmtId="0" fontId="27" fillId="2" borderId="27" xfId="1" applyFont="1" applyFill="1" applyBorder="1" applyAlignment="1">
      <alignment horizontal="center" vertical="center" wrapText="1"/>
    </xf>
    <xf numFmtId="0" fontId="27" fillId="2" borderId="29" xfId="1" applyFont="1" applyFill="1" applyBorder="1" applyAlignment="1">
      <alignment horizontal="center" vertical="center" wrapText="1"/>
    </xf>
    <xf numFmtId="0" fontId="27" fillId="2" borderId="25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vertical="center" wrapText="1"/>
    </xf>
    <xf numFmtId="0" fontId="4" fillId="2" borderId="18" xfId="1" applyFont="1" applyFill="1" applyBorder="1" applyAlignment="1">
      <alignment horizontal="left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left"/>
    </xf>
    <xf numFmtId="0" fontId="18" fillId="2" borderId="30" xfId="0" applyFont="1" applyFill="1" applyBorder="1" applyAlignment="1">
      <alignment horizontal="center"/>
    </xf>
    <xf numFmtId="0" fontId="15" fillId="2" borderId="0" xfId="0" applyFont="1" applyFill="1"/>
    <xf numFmtId="0" fontId="27" fillId="2" borderId="19" xfId="1" applyFont="1" applyFill="1" applyBorder="1" applyAlignment="1">
      <alignment horizontal="center" vertical="center" wrapText="1"/>
    </xf>
    <xf numFmtId="0" fontId="27" fillId="2" borderId="20" xfId="1" applyFont="1" applyFill="1" applyBorder="1" applyAlignment="1">
      <alignment horizontal="center" vertical="center" wrapText="1"/>
    </xf>
    <xf numFmtId="0" fontId="18" fillId="2" borderId="18" xfId="2" applyFont="1" applyFill="1" applyBorder="1" applyAlignment="1">
      <alignment horizontal="left" vertical="center"/>
    </xf>
    <xf numFmtId="0" fontId="18" fillId="2" borderId="18" xfId="2" applyFont="1" applyFill="1" applyBorder="1"/>
    <xf numFmtId="0" fontId="18" fillId="2" borderId="18" xfId="2" applyFont="1" applyFill="1" applyBorder="1" applyAlignment="1">
      <alignment horizontal="left"/>
    </xf>
    <xf numFmtId="0" fontId="27" fillId="2" borderId="18" xfId="0" applyFont="1" applyFill="1" applyBorder="1" applyAlignment="1">
      <alignment horizontal="center"/>
    </xf>
    <xf numFmtId="0" fontId="27" fillId="2" borderId="21" xfId="1" applyFont="1" applyFill="1" applyBorder="1" applyAlignment="1">
      <alignment horizontal="center" vertical="center" wrapText="1"/>
    </xf>
    <xf numFmtId="0" fontId="27" fillId="2" borderId="22" xfId="1" applyFont="1" applyFill="1" applyBorder="1" applyAlignment="1">
      <alignment horizontal="center" vertical="center" wrapText="1"/>
    </xf>
    <xf numFmtId="0" fontId="27" fillId="2" borderId="23" xfId="1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left"/>
    </xf>
    <xf numFmtId="0" fontId="18" fillId="2" borderId="17" xfId="0" applyFont="1" applyFill="1" applyBorder="1"/>
    <xf numFmtId="0" fontId="18" fillId="2" borderId="6" xfId="0" applyFont="1" applyFill="1" applyBorder="1" applyAlignment="1">
      <alignment horizontal="left"/>
    </xf>
    <xf numFmtId="0" fontId="18" fillId="2" borderId="6" xfId="0" applyFont="1" applyFill="1" applyBorder="1"/>
    <xf numFmtId="0" fontId="18" fillId="2" borderId="17" xfId="1" applyFont="1" applyFill="1" applyBorder="1" applyAlignment="1">
      <alignment horizontal="left"/>
    </xf>
    <xf numFmtId="0" fontId="18" fillId="2" borderId="17" xfId="1" applyFont="1" applyFill="1" applyBorder="1"/>
    <xf numFmtId="0" fontId="27" fillId="2" borderId="7" xfId="0" applyFont="1" applyFill="1" applyBorder="1" applyAlignment="1">
      <alignment horizontal="center"/>
    </xf>
    <xf numFmtId="0" fontId="27" fillId="2" borderId="16" xfId="0" applyFont="1" applyFill="1" applyBorder="1" applyAlignment="1">
      <alignment horizontal="center"/>
    </xf>
    <xf numFmtId="0" fontId="18" fillId="2" borderId="18" xfId="1" applyFont="1" applyFill="1" applyBorder="1" applyAlignment="1">
      <alignment horizontal="left" vertical="center" wrapText="1"/>
    </xf>
    <xf numFmtId="0" fontId="18" fillId="2" borderId="15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27" fillId="0" borderId="1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8" fillId="0" borderId="18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18" fillId="0" borderId="3" xfId="0" applyFont="1" applyBorder="1" applyAlignment="1">
      <alignment horizontal="left"/>
    </xf>
    <xf numFmtId="0" fontId="4" fillId="0" borderId="27" xfId="0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53" fillId="0" borderId="27" xfId="0" applyFont="1" applyBorder="1" applyAlignment="1">
      <alignment horizontal="center"/>
    </xf>
    <xf numFmtId="0" fontId="18" fillId="0" borderId="5" xfId="0" applyFont="1" applyBorder="1" applyAlignment="1">
      <alignment horizontal="left"/>
    </xf>
    <xf numFmtId="0" fontId="4" fillId="2" borderId="27" xfId="0" applyFont="1" applyFill="1" applyBorder="1" applyAlignment="1">
      <alignment horizontal="center"/>
    </xf>
    <xf numFmtId="0" fontId="27" fillId="0" borderId="1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 applyAlignment="1">
      <alignment horizontal="left"/>
    </xf>
    <xf numFmtId="0" fontId="40" fillId="0" borderId="24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 wrapText="1"/>
    </xf>
    <xf numFmtId="0" fontId="55" fillId="0" borderId="18" xfId="0" applyFont="1" applyBorder="1"/>
    <xf numFmtId="0" fontId="56" fillId="0" borderId="18" xfId="0" applyFont="1" applyBorder="1"/>
    <xf numFmtId="0" fontId="55" fillId="0" borderId="18" xfId="0" applyFont="1" applyBorder="1" applyAlignment="1">
      <alignment horizontal="center"/>
    </xf>
    <xf numFmtId="0" fontId="55" fillId="0" borderId="18" xfId="0" applyFont="1" applyFill="1" applyBorder="1"/>
    <xf numFmtId="0" fontId="55" fillId="0" borderId="18" xfId="0" applyFont="1" applyFill="1" applyBorder="1" applyAlignment="1">
      <alignment horizontal="center"/>
    </xf>
    <xf numFmtId="0" fontId="55" fillId="0" borderId="0" xfId="0" applyFont="1" applyFill="1"/>
    <xf numFmtId="0" fontId="56" fillId="0" borderId="18" xfId="0" applyFont="1" applyFill="1" applyBorder="1"/>
    <xf numFmtId="0" fontId="55" fillId="0" borderId="18" xfId="0" applyFont="1" applyBorder="1" applyAlignment="1">
      <alignment wrapText="1"/>
    </xf>
    <xf numFmtId="0" fontId="55" fillId="0" borderId="18" xfId="0" applyFont="1" applyBorder="1" applyAlignment="1">
      <alignment vertical="center" wrapText="1"/>
    </xf>
    <xf numFmtId="0" fontId="4" fillId="0" borderId="27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56" fillId="0" borderId="18" xfId="0" applyFont="1" applyBorder="1" applyAlignment="1">
      <alignment wrapText="1"/>
    </xf>
    <xf numFmtId="0" fontId="56" fillId="0" borderId="0" xfId="0" applyFont="1"/>
    <xf numFmtId="0" fontId="55" fillId="0" borderId="0" xfId="0" applyFont="1" applyAlignment="1">
      <alignment vertical="center" wrapText="1"/>
    </xf>
    <xf numFmtId="0" fontId="55" fillId="0" borderId="0" xfId="0" applyFont="1" applyAlignment="1">
      <alignment vertical="center"/>
    </xf>
    <xf numFmtId="0" fontId="55" fillId="0" borderId="0" xfId="0" applyFont="1" applyAlignment="1">
      <alignment horizontal="center"/>
    </xf>
  </cellXfs>
  <cellStyles count="18">
    <cellStyle name="Excel Built-in Normal" xfId="5"/>
    <cellStyle name="Normal" xfId="0" builtinId="0"/>
    <cellStyle name="Normal 10" xfId="12"/>
    <cellStyle name="Normal 11" xfId="16"/>
    <cellStyle name="Normal 12" xfId="17"/>
    <cellStyle name="Normal 2" xfId="1"/>
    <cellStyle name="Normal 2 2" xfId="4"/>
    <cellStyle name="Normal 2 3" xfId="8"/>
    <cellStyle name="Normal 2 4" xfId="15"/>
    <cellStyle name="Normal 3" xfId="2"/>
    <cellStyle name="Normal 4" xfId="3"/>
    <cellStyle name="Normal 4 2" xfId="10"/>
    <cellStyle name="Normal 5" xfId="6"/>
    <cellStyle name="Normal 6" xfId="7"/>
    <cellStyle name="Normal 7" xfId="9"/>
    <cellStyle name="Normal 8" xfId="11"/>
    <cellStyle name="Normal 9" xfId="13"/>
    <cellStyle name="Percent" xfId="14" builtinId="5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6"/>
  <sheetViews>
    <sheetView workbookViewId="0">
      <selection activeCell="Q12" sqref="Q12"/>
    </sheetView>
  </sheetViews>
  <sheetFormatPr defaultColWidth="9" defaultRowHeight="15.75" x14ac:dyDescent="0.25"/>
  <cols>
    <col min="1" max="2" width="5.125" style="38" customWidth="1"/>
    <col min="3" max="3" width="22.875" style="39" customWidth="1"/>
    <col min="4" max="4" width="17.625" style="39" customWidth="1"/>
    <col min="5" max="5" width="7.875" style="38" customWidth="1"/>
    <col min="6" max="6" width="9" style="38"/>
    <col min="7" max="7" width="11.375" style="67" customWidth="1"/>
    <col min="8" max="8" width="21.375" style="40" customWidth="1"/>
    <col min="9" max="9" width="14" style="38" hidden="1" customWidth="1"/>
    <col min="10" max="14" width="9" style="38" hidden="1" customWidth="1"/>
    <col min="15" max="32" width="9" style="38" customWidth="1"/>
    <col min="33" max="16384" width="9" style="38"/>
  </cols>
  <sheetData>
    <row r="1" spans="1:14" x14ac:dyDescent="0.25">
      <c r="A1" s="183" t="s">
        <v>1</v>
      </c>
      <c r="B1" s="183"/>
      <c r="C1" s="183"/>
      <c r="D1" s="183"/>
      <c r="E1" s="184" t="s">
        <v>2</v>
      </c>
      <c r="F1" s="184"/>
      <c r="G1" s="184"/>
      <c r="H1" s="184"/>
    </row>
    <row r="2" spans="1:14" x14ac:dyDescent="0.25">
      <c r="A2" s="189" t="s">
        <v>2500</v>
      </c>
      <c r="B2" s="189"/>
      <c r="C2" s="189"/>
      <c r="D2" s="189"/>
      <c r="E2" s="190" t="s">
        <v>255</v>
      </c>
      <c r="F2" s="190"/>
      <c r="G2" s="190"/>
      <c r="H2" s="190"/>
      <c r="I2" s="41"/>
    </row>
    <row r="3" spans="1:14" x14ac:dyDescent="0.25">
      <c r="A3" s="162"/>
      <c r="B3" s="162"/>
      <c r="C3" s="162"/>
      <c r="D3" s="6"/>
      <c r="E3" s="161"/>
      <c r="F3" s="161"/>
      <c r="G3" s="147"/>
      <c r="H3" s="53"/>
      <c r="I3" s="42"/>
    </row>
    <row r="4" spans="1:14" ht="18.75" x14ac:dyDescent="0.3">
      <c r="A4" s="185" t="s">
        <v>2525</v>
      </c>
      <c r="B4" s="185"/>
      <c r="C4" s="185"/>
      <c r="D4" s="185"/>
      <c r="E4" s="185"/>
      <c r="F4" s="185"/>
      <c r="G4" s="185"/>
      <c r="H4" s="185"/>
      <c r="I4" s="42"/>
    </row>
    <row r="5" spans="1:14" ht="18.75" x14ac:dyDescent="0.3">
      <c r="A5" s="185" t="s">
        <v>274</v>
      </c>
      <c r="B5" s="185"/>
      <c r="C5" s="185"/>
      <c r="D5" s="185"/>
      <c r="E5" s="185"/>
      <c r="F5" s="185"/>
      <c r="G5" s="185"/>
      <c r="H5" s="185"/>
    </row>
    <row r="6" spans="1:14" ht="19.5" x14ac:dyDescent="0.25">
      <c r="A6" s="194" t="s">
        <v>2503</v>
      </c>
      <c r="B6" s="194"/>
      <c r="C6" s="194"/>
      <c r="D6" s="194"/>
      <c r="E6" s="194"/>
      <c r="F6" s="194"/>
      <c r="G6" s="194"/>
      <c r="H6" s="194"/>
    </row>
    <row r="7" spans="1:14" ht="15.75" customHeight="1" x14ac:dyDescent="0.25">
      <c r="A7" s="192"/>
      <c r="B7" s="192"/>
      <c r="C7" s="192"/>
      <c r="D7" s="192"/>
      <c r="E7" s="192"/>
      <c r="F7" s="192"/>
      <c r="G7" s="192"/>
      <c r="H7" s="192"/>
      <c r="J7" s="43"/>
      <c r="K7" s="44"/>
      <c r="L7" s="39"/>
      <c r="M7" s="186"/>
      <c r="N7" s="186"/>
    </row>
    <row r="8" spans="1:14" ht="12" customHeight="1" x14ac:dyDescent="0.25">
      <c r="A8" s="187"/>
      <c r="B8" s="188"/>
      <c r="C8" s="188"/>
      <c r="D8" s="188"/>
      <c r="E8" s="188"/>
      <c r="F8" s="188"/>
      <c r="G8" s="188"/>
      <c r="H8" s="188"/>
      <c r="J8" s="43"/>
      <c r="K8" s="39"/>
      <c r="L8" s="39"/>
      <c r="M8" s="67"/>
      <c r="N8" s="67"/>
    </row>
    <row r="9" spans="1:14" ht="31.5" x14ac:dyDescent="0.25">
      <c r="A9" s="195" t="s">
        <v>101</v>
      </c>
      <c r="B9" s="195" t="s">
        <v>101</v>
      </c>
      <c r="C9" s="128" t="s">
        <v>31</v>
      </c>
      <c r="D9" s="196" t="s">
        <v>32</v>
      </c>
      <c r="E9" s="197" t="s">
        <v>134</v>
      </c>
      <c r="F9" s="113" t="s">
        <v>275</v>
      </c>
      <c r="G9" s="112" t="s">
        <v>3</v>
      </c>
      <c r="H9" s="113" t="s">
        <v>0</v>
      </c>
    </row>
    <row r="10" spans="1:14" x14ac:dyDescent="0.25">
      <c r="A10" s="129"/>
      <c r="B10" s="133"/>
      <c r="C10" s="130" t="s">
        <v>2438</v>
      </c>
      <c r="D10" s="198"/>
      <c r="E10" s="199"/>
      <c r="F10" s="113"/>
      <c r="G10" s="112"/>
      <c r="H10" s="131"/>
    </row>
    <row r="11" spans="1:14" x14ac:dyDescent="0.25">
      <c r="A11" s="129">
        <v>1</v>
      </c>
      <c r="B11" s="129">
        <v>1</v>
      </c>
      <c r="C11" s="132" t="s">
        <v>443</v>
      </c>
      <c r="D11" s="200" t="s">
        <v>444</v>
      </c>
      <c r="E11" s="201" t="s">
        <v>33</v>
      </c>
      <c r="F11" s="129">
        <v>70</v>
      </c>
      <c r="G11" s="114" t="str">
        <f t="shared" ref="G11:G74" si="0">IF(F11&gt;=90,"Xuất sắc",IF(F11&gt;=80,"Tốt",IF(F11&gt;=65,"Khá",IF(F11&gt;=50,"Trung bình",IF(F11&gt;=35,"Yếu","Kém")))))</f>
        <v>Khá</v>
      </c>
      <c r="H11" s="131"/>
    </row>
    <row r="12" spans="1:14" x14ac:dyDescent="0.25">
      <c r="A12" s="129">
        <v>2</v>
      </c>
      <c r="B12" s="129">
        <v>2</v>
      </c>
      <c r="C12" s="132" t="s">
        <v>485</v>
      </c>
      <c r="D12" s="200" t="s">
        <v>486</v>
      </c>
      <c r="E12" s="201" t="s">
        <v>33</v>
      </c>
      <c r="F12" s="129">
        <v>70</v>
      </c>
      <c r="G12" s="114" t="str">
        <f t="shared" si="0"/>
        <v>Khá</v>
      </c>
      <c r="H12" s="131"/>
    </row>
    <row r="13" spans="1:14" x14ac:dyDescent="0.25">
      <c r="A13" s="129">
        <v>3</v>
      </c>
      <c r="B13" s="129">
        <v>3</v>
      </c>
      <c r="C13" s="132" t="s">
        <v>487</v>
      </c>
      <c r="D13" s="200" t="s">
        <v>43</v>
      </c>
      <c r="E13" s="201" t="s">
        <v>123</v>
      </c>
      <c r="F13" s="129">
        <v>81</v>
      </c>
      <c r="G13" s="114" t="str">
        <f t="shared" si="0"/>
        <v>Tốt</v>
      </c>
      <c r="H13" s="131"/>
    </row>
    <row r="14" spans="1:14" x14ac:dyDescent="0.25">
      <c r="A14" s="129">
        <v>4</v>
      </c>
      <c r="B14" s="129">
        <v>4</v>
      </c>
      <c r="C14" s="132" t="s">
        <v>488</v>
      </c>
      <c r="D14" s="200" t="s">
        <v>314</v>
      </c>
      <c r="E14" s="201" t="s">
        <v>123</v>
      </c>
      <c r="F14" s="129">
        <v>75</v>
      </c>
      <c r="G14" s="114" t="str">
        <f t="shared" si="0"/>
        <v>Khá</v>
      </c>
      <c r="H14" s="131"/>
    </row>
    <row r="15" spans="1:14" x14ac:dyDescent="0.25">
      <c r="A15" s="129">
        <v>5</v>
      </c>
      <c r="B15" s="129">
        <v>5</v>
      </c>
      <c r="C15" s="132" t="s">
        <v>445</v>
      </c>
      <c r="D15" s="200" t="s">
        <v>144</v>
      </c>
      <c r="E15" s="201" t="s">
        <v>123</v>
      </c>
      <c r="F15" s="129">
        <v>70</v>
      </c>
      <c r="G15" s="114" t="str">
        <f t="shared" si="0"/>
        <v>Khá</v>
      </c>
      <c r="H15" s="131"/>
    </row>
    <row r="16" spans="1:14" x14ac:dyDescent="0.25">
      <c r="A16" s="129">
        <v>6</v>
      </c>
      <c r="B16" s="129">
        <v>6</v>
      </c>
      <c r="C16" s="132" t="s">
        <v>435</v>
      </c>
      <c r="D16" s="200" t="s">
        <v>436</v>
      </c>
      <c r="E16" s="201" t="s">
        <v>123</v>
      </c>
      <c r="F16" s="129">
        <v>80</v>
      </c>
      <c r="G16" s="114" t="str">
        <f t="shared" si="0"/>
        <v>Tốt</v>
      </c>
      <c r="H16" s="131"/>
    </row>
    <row r="17" spans="1:8" x14ac:dyDescent="0.25">
      <c r="A17" s="129">
        <v>7</v>
      </c>
      <c r="B17" s="129">
        <v>7</v>
      </c>
      <c r="C17" s="132" t="s">
        <v>491</v>
      </c>
      <c r="D17" s="200" t="s">
        <v>492</v>
      </c>
      <c r="E17" s="201" t="s">
        <v>158</v>
      </c>
      <c r="F17" s="129">
        <v>70</v>
      </c>
      <c r="G17" s="114" t="str">
        <f t="shared" si="0"/>
        <v>Khá</v>
      </c>
      <c r="H17" s="131"/>
    </row>
    <row r="18" spans="1:8" x14ac:dyDescent="0.25">
      <c r="A18" s="129">
        <v>8</v>
      </c>
      <c r="B18" s="129">
        <v>8</v>
      </c>
      <c r="C18" s="132" t="s">
        <v>441</v>
      </c>
      <c r="D18" s="200" t="s">
        <v>442</v>
      </c>
      <c r="E18" s="201" t="s">
        <v>5</v>
      </c>
      <c r="F18" s="129">
        <v>80</v>
      </c>
      <c r="G18" s="114" t="str">
        <f t="shared" si="0"/>
        <v>Tốt</v>
      </c>
      <c r="H18" s="131"/>
    </row>
    <row r="19" spans="1:8" x14ac:dyDescent="0.25">
      <c r="A19" s="129">
        <v>9</v>
      </c>
      <c r="B19" s="129">
        <v>9</v>
      </c>
      <c r="C19" s="132" t="s">
        <v>493</v>
      </c>
      <c r="D19" s="200" t="s">
        <v>494</v>
      </c>
      <c r="E19" s="201" t="s">
        <v>5</v>
      </c>
      <c r="F19" s="129">
        <v>70</v>
      </c>
      <c r="G19" s="114" t="str">
        <f t="shared" si="0"/>
        <v>Khá</v>
      </c>
      <c r="H19" s="131"/>
    </row>
    <row r="20" spans="1:8" x14ac:dyDescent="0.25">
      <c r="A20" s="129">
        <v>10</v>
      </c>
      <c r="B20" s="129">
        <v>10</v>
      </c>
      <c r="C20" s="132" t="s">
        <v>420</v>
      </c>
      <c r="D20" s="200" t="s">
        <v>150</v>
      </c>
      <c r="E20" s="201" t="s">
        <v>5</v>
      </c>
      <c r="F20" s="129">
        <v>95</v>
      </c>
      <c r="G20" s="114" t="str">
        <f t="shared" si="0"/>
        <v>Xuất sắc</v>
      </c>
      <c r="H20" s="131" t="s">
        <v>2504</v>
      </c>
    </row>
    <row r="21" spans="1:8" x14ac:dyDescent="0.25">
      <c r="A21" s="129">
        <v>11</v>
      </c>
      <c r="B21" s="129">
        <v>11</v>
      </c>
      <c r="C21" s="132" t="s">
        <v>446</v>
      </c>
      <c r="D21" s="200" t="s">
        <v>447</v>
      </c>
      <c r="E21" s="201" t="s">
        <v>5</v>
      </c>
      <c r="F21" s="129">
        <v>70</v>
      </c>
      <c r="G21" s="114" t="str">
        <f t="shared" si="0"/>
        <v>Khá</v>
      </c>
      <c r="H21" s="131"/>
    </row>
    <row r="22" spans="1:8" x14ac:dyDescent="0.25">
      <c r="A22" s="129">
        <v>12</v>
      </c>
      <c r="B22" s="129">
        <v>12</v>
      </c>
      <c r="C22" s="132" t="s">
        <v>462</v>
      </c>
      <c r="D22" s="200" t="s">
        <v>178</v>
      </c>
      <c r="E22" s="201" t="s">
        <v>37</v>
      </c>
      <c r="F22" s="129">
        <v>70</v>
      </c>
      <c r="G22" s="114" t="str">
        <f t="shared" si="0"/>
        <v>Khá</v>
      </c>
      <c r="H22" s="131"/>
    </row>
    <row r="23" spans="1:8" x14ac:dyDescent="0.25">
      <c r="A23" s="129">
        <v>13</v>
      </c>
      <c r="B23" s="129">
        <v>13</v>
      </c>
      <c r="C23" s="132" t="s">
        <v>495</v>
      </c>
      <c r="D23" s="200" t="s">
        <v>496</v>
      </c>
      <c r="E23" s="201" t="s">
        <v>38</v>
      </c>
      <c r="F23" s="129">
        <v>70</v>
      </c>
      <c r="G23" s="114" t="str">
        <f t="shared" si="0"/>
        <v>Khá</v>
      </c>
      <c r="H23" s="131"/>
    </row>
    <row r="24" spans="1:8" x14ac:dyDescent="0.25">
      <c r="A24" s="129">
        <v>14</v>
      </c>
      <c r="B24" s="129">
        <v>14</v>
      </c>
      <c r="C24" s="132" t="s">
        <v>437</v>
      </c>
      <c r="D24" s="200" t="s">
        <v>163</v>
      </c>
      <c r="E24" s="201" t="s">
        <v>13</v>
      </c>
      <c r="F24" s="129">
        <v>80</v>
      </c>
      <c r="G24" s="114" t="str">
        <f t="shared" si="0"/>
        <v>Tốt</v>
      </c>
      <c r="H24" s="131"/>
    </row>
    <row r="25" spans="1:8" x14ac:dyDescent="0.25">
      <c r="A25" s="129">
        <v>15</v>
      </c>
      <c r="B25" s="129">
        <v>15</v>
      </c>
      <c r="C25" s="132" t="s">
        <v>489</v>
      </c>
      <c r="D25" s="200" t="s">
        <v>146</v>
      </c>
      <c r="E25" s="201" t="s">
        <v>13</v>
      </c>
      <c r="F25" s="129">
        <v>85</v>
      </c>
      <c r="G25" s="114" t="str">
        <f t="shared" si="0"/>
        <v>Tốt</v>
      </c>
      <c r="H25" s="131"/>
    </row>
    <row r="26" spans="1:8" x14ac:dyDescent="0.25">
      <c r="A26" s="129">
        <v>16</v>
      </c>
      <c r="B26" s="129">
        <v>16</v>
      </c>
      <c r="C26" s="132" t="s">
        <v>490</v>
      </c>
      <c r="D26" s="200" t="s">
        <v>92</v>
      </c>
      <c r="E26" s="201" t="s">
        <v>167</v>
      </c>
      <c r="F26" s="129">
        <v>70</v>
      </c>
      <c r="G26" s="114" t="str">
        <f t="shared" si="0"/>
        <v>Khá</v>
      </c>
      <c r="H26" s="131"/>
    </row>
    <row r="27" spans="1:8" x14ac:dyDescent="0.25">
      <c r="A27" s="129">
        <v>17</v>
      </c>
      <c r="B27" s="129">
        <v>17</v>
      </c>
      <c r="C27" s="132" t="s">
        <v>448</v>
      </c>
      <c r="D27" s="200" t="s">
        <v>217</v>
      </c>
      <c r="E27" s="201" t="s">
        <v>39</v>
      </c>
      <c r="F27" s="129">
        <v>70</v>
      </c>
      <c r="G27" s="114" t="str">
        <f t="shared" si="0"/>
        <v>Khá</v>
      </c>
      <c r="H27" s="131"/>
    </row>
    <row r="28" spans="1:8" x14ac:dyDescent="0.25">
      <c r="A28" s="129">
        <v>18</v>
      </c>
      <c r="B28" s="129">
        <v>18</v>
      </c>
      <c r="C28" s="132" t="s">
        <v>438</v>
      </c>
      <c r="D28" s="200" t="s">
        <v>17</v>
      </c>
      <c r="E28" s="201" t="s">
        <v>39</v>
      </c>
      <c r="F28" s="129">
        <v>75</v>
      </c>
      <c r="G28" s="114" t="str">
        <f t="shared" si="0"/>
        <v>Khá</v>
      </c>
      <c r="H28" s="131" t="s">
        <v>2505</v>
      </c>
    </row>
    <row r="29" spans="1:8" x14ac:dyDescent="0.25">
      <c r="A29" s="129">
        <v>19</v>
      </c>
      <c r="B29" s="129">
        <v>19</v>
      </c>
      <c r="C29" s="132" t="s">
        <v>449</v>
      </c>
      <c r="D29" s="200" t="s">
        <v>450</v>
      </c>
      <c r="E29" s="201" t="s">
        <v>40</v>
      </c>
      <c r="F29" s="129">
        <v>70</v>
      </c>
      <c r="G29" s="114" t="str">
        <f t="shared" si="0"/>
        <v>Khá</v>
      </c>
      <c r="H29" s="131"/>
    </row>
    <row r="30" spans="1:8" x14ac:dyDescent="0.25">
      <c r="A30" s="129">
        <v>20</v>
      </c>
      <c r="B30" s="129">
        <v>20</v>
      </c>
      <c r="C30" s="132" t="s">
        <v>463</v>
      </c>
      <c r="D30" s="200" t="s">
        <v>298</v>
      </c>
      <c r="E30" s="201" t="s">
        <v>44</v>
      </c>
      <c r="F30" s="129">
        <v>80</v>
      </c>
      <c r="G30" s="114" t="str">
        <f t="shared" si="0"/>
        <v>Tốt</v>
      </c>
      <c r="H30" s="131"/>
    </row>
    <row r="31" spans="1:8" x14ac:dyDescent="0.25">
      <c r="A31" s="129">
        <v>21</v>
      </c>
      <c r="B31" s="129">
        <v>21</v>
      </c>
      <c r="C31" s="132" t="s">
        <v>464</v>
      </c>
      <c r="D31" s="200" t="s">
        <v>47</v>
      </c>
      <c r="E31" s="201" t="s">
        <v>44</v>
      </c>
      <c r="F31" s="129">
        <v>70</v>
      </c>
      <c r="G31" s="114" t="str">
        <f t="shared" si="0"/>
        <v>Khá</v>
      </c>
      <c r="H31" s="131"/>
    </row>
    <row r="32" spans="1:8" x14ac:dyDescent="0.25">
      <c r="A32" s="129">
        <v>22</v>
      </c>
      <c r="B32" s="129">
        <v>22</v>
      </c>
      <c r="C32" s="132" t="s">
        <v>465</v>
      </c>
      <c r="D32" s="200" t="s">
        <v>194</v>
      </c>
      <c r="E32" s="201" t="s">
        <v>14</v>
      </c>
      <c r="F32" s="129">
        <v>70</v>
      </c>
      <c r="G32" s="114" t="str">
        <f t="shared" si="0"/>
        <v>Khá</v>
      </c>
      <c r="H32" s="131"/>
    </row>
    <row r="33" spans="1:8" x14ac:dyDescent="0.25">
      <c r="A33" s="129">
        <v>23</v>
      </c>
      <c r="B33" s="129">
        <v>23</v>
      </c>
      <c r="C33" s="132" t="s">
        <v>507</v>
      </c>
      <c r="D33" s="200" t="s">
        <v>109</v>
      </c>
      <c r="E33" s="201" t="s">
        <v>508</v>
      </c>
      <c r="F33" s="129">
        <v>70</v>
      </c>
      <c r="G33" s="114" t="str">
        <f t="shared" si="0"/>
        <v>Khá</v>
      </c>
      <c r="H33" s="131"/>
    </row>
    <row r="34" spans="1:8" ht="31.5" x14ac:dyDescent="0.25">
      <c r="A34" s="129">
        <v>24</v>
      </c>
      <c r="B34" s="129">
        <v>24</v>
      </c>
      <c r="C34" s="132" t="s">
        <v>421</v>
      </c>
      <c r="D34" s="200" t="s">
        <v>69</v>
      </c>
      <c r="E34" s="201" t="s">
        <v>107</v>
      </c>
      <c r="F34" s="129">
        <v>100</v>
      </c>
      <c r="G34" s="114" t="str">
        <f t="shared" si="0"/>
        <v>Xuất sắc</v>
      </c>
      <c r="H34" s="131" t="s">
        <v>2506</v>
      </c>
    </row>
    <row r="35" spans="1:8" x14ac:dyDescent="0.25">
      <c r="A35" s="129">
        <v>25</v>
      </c>
      <c r="B35" s="129">
        <v>25</v>
      </c>
      <c r="C35" s="132" t="s">
        <v>440</v>
      </c>
      <c r="D35" s="200" t="s">
        <v>269</v>
      </c>
      <c r="E35" s="201" t="s">
        <v>50</v>
      </c>
      <c r="F35" s="129">
        <v>80</v>
      </c>
      <c r="G35" s="114" t="str">
        <f t="shared" si="0"/>
        <v>Tốt</v>
      </c>
      <c r="H35" s="131"/>
    </row>
    <row r="36" spans="1:8" x14ac:dyDescent="0.25">
      <c r="A36" s="129">
        <v>26</v>
      </c>
      <c r="B36" s="129">
        <v>26</v>
      </c>
      <c r="C36" s="132" t="s">
        <v>424</v>
      </c>
      <c r="D36" s="200" t="s">
        <v>45</v>
      </c>
      <c r="E36" s="201" t="s">
        <v>53</v>
      </c>
      <c r="F36" s="129">
        <v>80</v>
      </c>
      <c r="G36" s="114" t="str">
        <f t="shared" si="0"/>
        <v>Tốt</v>
      </c>
      <c r="H36" s="131" t="s">
        <v>2507</v>
      </c>
    </row>
    <row r="37" spans="1:8" x14ac:dyDescent="0.25">
      <c r="A37" s="129">
        <v>27</v>
      </c>
      <c r="B37" s="129">
        <v>27</v>
      </c>
      <c r="C37" s="132" t="s">
        <v>497</v>
      </c>
      <c r="D37" s="200" t="s">
        <v>73</v>
      </c>
      <c r="E37" s="201" t="s">
        <v>53</v>
      </c>
      <c r="F37" s="129">
        <v>70</v>
      </c>
      <c r="G37" s="114" t="str">
        <f t="shared" si="0"/>
        <v>Khá</v>
      </c>
      <c r="H37" s="131"/>
    </row>
    <row r="38" spans="1:8" x14ac:dyDescent="0.25">
      <c r="A38" s="129">
        <v>28</v>
      </c>
      <c r="B38" s="129">
        <v>28</v>
      </c>
      <c r="C38" s="132" t="s">
        <v>451</v>
      </c>
      <c r="D38" s="200" t="s">
        <v>452</v>
      </c>
      <c r="E38" s="201" t="s">
        <v>15</v>
      </c>
      <c r="F38" s="129">
        <v>70</v>
      </c>
      <c r="G38" s="114" t="str">
        <f t="shared" si="0"/>
        <v>Khá</v>
      </c>
      <c r="H38" s="131"/>
    </row>
    <row r="39" spans="1:8" x14ac:dyDescent="0.25">
      <c r="A39" s="129">
        <v>29</v>
      </c>
      <c r="B39" s="129">
        <v>29</v>
      </c>
      <c r="C39" s="132" t="s">
        <v>498</v>
      </c>
      <c r="D39" s="200" t="s">
        <v>305</v>
      </c>
      <c r="E39" s="201" t="s">
        <v>15</v>
      </c>
      <c r="F39" s="129">
        <v>70</v>
      </c>
      <c r="G39" s="114" t="str">
        <f t="shared" si="0"/>
        <v>Khá</v>
      </c>
      <c r="H39" s="131"/>
    </row>
    <row r="40" spans="1:8" x14ac:dyDescent="0.25">
      <c r="A40" s="129">
        <v>30</v>
      </c>
      <c r="B40" s="129">
        <v>30</v>
      </c>
      <c r="C40" s="132" t="s">
        <v>499</v>
      </c>
      <c r="D40" s="200" t="s">
        <v>305</v>
      </c>
      <c r="E40" s="201" t="s">
        <v>500</v>
      </c>
      <c r="F40" s="129">
        <v>70</v>
      </c>
      <c r="G40" s="114" t="str">
        <f t="shared" si="0"/>
        <v>Khá</v>
      </c>
      <c r="H40" s="131"/>
    </row>
    <row r="41" spans="1:8" x14ac:dyDescent="0.25">
      <c r="A41" s="129">
        <v>31</v>
      </c>
      <c r="B41" s="129">
        <v>31</v>
      </c>
      <c r="C41" s="132" t="s">
        <v>466</v>
      </c>
      <c r="D41" s="200" t="s">
        <v>76</v>
      </c>
      <c r="E41" s="201" t="s">
        <v>96</v>
      </c>
      <c r="F41" s="129">
        <v>70</v>
      </c>
      <c r="G41" s="114" t="str">
        <f t="shared" si="0"/>
        <v>Khá</v>
      </c>
      <c r="H41" s="131"/>
    </row>
    <row r="42" spans="1:8" x14ac:dyDescent="0.25">
      <c r="A42" s="129">
        <v>32</v>
      </c>
      <c r="B42" s="129">
        <v>32</v>
      </c>
      <c r="C42" s="132" t="s">
        <v>467</v>
      </c>
      <c r="D42" s="200" t="s">
        <v>468</v>
      </c>
      <c r="E42" s="201" t="s">
        <v>7</v>
      </c>
      <c r="F42" s="129">
        <v>70</v>
      </c>
      <c r="G42" s="114" t="str">
        <f t="shared" si="0"/>
        <v>Khá</v>
      </c>
      <c r="H42" s="131"/>
    </row>
    <row r="43" spans="1:8" x14ac:dyDescent="0.25">
      <c r="A43" s="129">
        <v>33</v>
      </c>
      <c r="B43" s="129">
        <v>33</v>
      </c>
      <c r="C43" s="132" t="s">
        <v>469</v>
      </c>
      <c r="D43" s="200" t="s">
        <v>470</v>
      </c>
      <c r="E43" s="201" t="s">
        <v>7</v>
      </c>
      <c r="F43" s="129">
        <v>80</v>
      </c>
      <c r="G43" s="114" t="str">
        <f t="shared" si="0"/>
        <v>Tốt</v>
      </c>
      <c r="H43" s="131"/>
    </row>
    <row r="44" spans="1:8" x14ac:dyDescent="0.25">
      <c r="A44" s="129">
        <v>34</v>
      </c>
      <c r="B44" s="129">
        <v>34</v>
      </c>
      <c r="C44" s="132" t="s">
        <v>509</v>
      </c>
      <c r="D44" s="200" t="s">
        <v>228</v>
      </c>
      <c r="E44" s="201" t="s">
        <v>7</v>
      </c>
      <c r="F44" s="129">
        <v>65</v>
      </c>
      <c r="G44" s="114" t="str">
        <f t="shared" si="0"/>
        <v>Khá</v>
      </c>
      <c r="H44" s="131"/>
    </row>
    <row r="45" spans="1:8" x14ac:dyDescent="0.25">
      <c r="A45" s="129">
        <v>35</v>
      </c>
      <c r="B45" s="129">
        <v>35</v>
      </c>
      <c r="C45" s="132" t="s">
        <v>453</v>
      </c>
      <c r="D45" s="200" t="s">
        <v>454</v>
      </c>
      <c r="E45" s="201" t="s">
        <v>7</v>
      </c>
      <c r="F45" s="129">
        <v>70</v>
      </c>
      <c r="G45" s="114" t="str">
        <f t="shared" si="0"/>
        <v>Khá</v>
      </c>
      <c r="H45" s="131"/>
    </row>
    <row r="46" spans="1:8" x14ac:dyDescent="0.25">
      <c r="A46" s="129">
        <v>36</v>
      </c>
      <c r="B46" s="129">
        <v>36</v>
      </c>
      <c r="C46" s="132" t="s">
        <v>455</v>
      </c>
      <c r="D46" s="200" t="s">
        <v>456</v>
      </c>
      <c r="E46" s="201" t="s">
        <v>7</v>
      </c>
      <c r="F46" s="129">
        <v>70</v>
      </c>
      <c r="G46" s="114" t="str">
        <f t="shared" si="0"/>
        <v>Khá</v>
      </c>
      <c r="H46" s="131"/>
    </row>
    <row r="47" spans="1:8" x14ac:dyDescent="0.25">
      <c r="A47" s="129">
        <v>37</v>
      </c>
      <c r="B47" s="129">
        <v>37</v>
      </c>
      <c r="C47" s="132" t="s">
        <v>471</v>
      </c>
      <c r="D47" s="200" t="s">
        <v>472</v>
      </c>
      <c r="E47" s="201" t="s">
        <v>7</v>
      </c>
      <c r="F47" s="129">
        <v>70</v>
      </c>
      <c r="G47" s="114" t="str">
        <f t="shared" si="0"/>
        <v>Khá</v>
      </c>
      <c r="H47" s="131"/>
    </row>
    <row r="48" spans="1:8" x14ac:dyDescent="0.25">
      <c r="A48" s="129">
        <v>38</v>
      </c>
      <c r="B48" s="129">
        <v>38</v>
      </c>
      <c r="C48" s="132" t="s">
        <v>473</v>
      </c>
      <c r="D48" s="200" t="s">
        <v>474</v>
      </c>
      <c r="E48" s="201" t="s">
        <v>7</v>
      </c>
      <c r="F48" s="129">
        <v>70</v>
      </c>
      <c r="G48" s="114" t="str">
        <f t="shared" si="0"/>
        <v>Khá</v>
      </c>
      <c r="H48" s="131"/>
    </row>
    <row r="49" spans="1:8" x14ac:dyDescent="0.25">
      <c r="A49" s="129">
        <v>39</v>
      </c>
      <c r="B49" s="129">
        <v>39</v>
      </c>
      <c r="C49" s="132" t="s">
        <v>501</v>
      </c>
      <c r="D49" s="200" t="s">
        <v>502</v>
      </c>
      <c r="E49" s="201" t="s">
        <v>7</v>
      </c>
      <c r="F49" s="129">
        <v>70</v>
      </c>
      <c r="G49" s="114" t="str">
        <f t="shared" si="0"/>
        <v>Khá</v>
      </c>
      <c r="H49" s="131"/>
    </row>
    <row r="50" spans="1:8" x14ac:dyDescent="0.25">
      <c r="A50" s="129">
        <v>40</v>
      </c>
      <c r="B50" s="129">
        <v>40</v>
      </c>
      <c r="C50" s="132" t="s">
        <v>475</v>
      </c>
      <c r="D50" s="200" t="s">
        <v>218</v>
      </c>
      <c r="E50" s="201" t="s">
        <v>24</v>
      </c>
      <c r="F50" s="129">
        <v>70</v>
      </c>
      <c r="G50" s="114" t="str">
        <f t="shared" si="0"/>
        <v>Khá</v>
      </c>
      <c r="H50" s="131"/>
    </row>
    <row r="51" spans="1:8" x14ac:dyDescent="0.25">
      <c r="A51" s="129">
        <v>41</v>
      </c>
      <c r="B51" s="129">
        <v>41</v>
      </c>
      <c r="C51" s="132" t="s">
        <v>457</v>
      </c>
      <c r="D51" s="200" t="s">
        <v>48</v>
      </c>
      <c r="E51" s="201" t="s">
        <v>78</v>
      </c>
      <c r="F51" s="129">
        <v>70</v>
      </c>
      <c r="G51" s="114" t="str">
        <f t="shared" si="0"/>
        <v>Khá</v>
      </c>
      <c r="H51" s="131"/>
    </row>
    <row r="52" spans="1:8" x14ac:dyDescent="0.25">
      <c r="A52" s="129">
        <v>42</v>
      </c>
      <c r="B52" s="129">
        <v>42</v>
      </c>
      <c r="C52" s="132" t="s">
        <v>503</v>
      </c>
      <c r="D52" s="200" t="s">
        <v>504</v>
      </c>
      <c r="E52" s="201" t="s">
        <v>205</v>
      </c>
      <c r="F52" s="129">
        <v>70</v>
      </c>
      <c r="G52" s="114" t="str">
        <f t="shared" si="0"/>
        <v>Khá</v>
      </c>
      <c r="H52" s="131"/>
    </row>
    <row r="53" spans="1:8" x14ac:dyDescent="0.25">
      <c r="A53" s="129">
        <v>43</v>
      </c>
      <c r="B53" s="129">
        <v>43</v>
      </c>
      <c r="C53" s="132" t="s">
        <v>458</v>
      </c>
      <c r="D53" s="200" t="s">
        <v>459</v>
      </c>
      <c r="E53" s="201" t="s">
        <v>111</v>
      </c>
      <c r="F53" s="129">
        <v>70</v>
      </c>
      <c r="G53" s="114" t="str">
        <f t="shared" si="0"/>
        <v>Khá</v>
      </c>
      <c r="H53" s="131"/>
    </row>
    <row r="54" spans="1:8" x14ac:dyDescent="0.25">
      <c r="A54" s="129">
        <v>44</v>
      </c>
      <c r="B54" s="129">
        <v>44</v>
      </c>
      <c r="C54" s="132" t="s">
        <v>476</v>
      </c>
      <c r="D54" s="200" t="s">
        <v>477</v>
      </c>
      <c r="E54" s="201" t="s">
        <v>21</v>
      </c>
      <c r="F54" s="129">
        <v>70</v>
      </c>
      <c r="G54" s="114" t="str">
        <f t="shared" si="0"/>
        <v>Khá</v>
      </c>
      <c r="H54" s="131"/>
    </row>
    <row r="55" spans="1:8" x14ac:dyDescent="0.25">
      <c r="A55" s="129">
        <v>45</v>
      </c>
      <c r="B55" s="129">
        <v>45</v>
      </c>
      <c r="C55" s="132" t="s">
        <v>478</v>
      </c>
      <c r="D55" s="200" t="s">
        <v>34</v>
      </c>
      <c r="E55" s="201" t="s">
        <v>139</v>
      </c>
      <c r="F55" s="129">
        <v>70</v>
      </c>
      <c r="G55" s="114" t="str">
        <f t="shared" si="0"/>
        <v>Khá</v>
      </c>
      <c r="H55" s="131"/>
    </row>
    <row r="56" spans="1:8" x14ac:dyDescent="0.25">
      <c r="A56" s="129">
        <v>46</v>
      </c>
      <c r="B56" s="129">
        <v>46</v>
      </c>
      <c r="C56" s="132" t="s">
        <v>427</v>
      </c>
      <c r="D56" s="200" t="s">
        <v>428</v>
      </c>
      <c r="E56" s="201" t="s">
        <v>25</v>
      </c>
      <c r="F56" s="129">
        <v>70</v>
      </c>
      <c r="G56" s="114" t="str">
        <f t="shared" si="0"/>
        <v>Khá</v>
      </c>
      <c r="H56" s="131"/>
    </row>
    <row r="57" spans="1:8" x14ac:dyDescent="0.25">
      <c r="A57" s="129">
        <v>47</v>
      </c>
      <c r="B57" s="129">
        <v>47</v>
      </c>
      <c r="C57" s="132" t="s">
        <v>422</v>
      </c>
      <c r="D57" s="200" t="s">
        <v>423</v>
      </c>
      <c r="E57" s="201" t="s">
        <v>25</v>
      </c>
      <c r="F57" s="129">
        <v>90</v>
      </c>
      <c r="G57" s="114" t="str">
        <f t="shared" si="0"/>
        <v>Xuất sắc</v>
      </c>
      <c r="H57" s="131" t="s">
        <v>2508</v>
      </c>
    </row>
    <row r="58" spans="1:8" x14ac:dyDescent="0.25">
      <c r="A58" s="129">
        <v>48</v>
      </c>
      <c r="B58" s="129">
        <v>48</v>
      </c>
      <c r="C58" s="132" t="s">
        <v>505</v>
      </c>
      <c r="D58" s="200" t="s">
        <v>183</v>
      </c>
      <c r="E58" s="201" t="s">
        <v>140</v>
      </c>
      <c r="F58" s="129">
        <v>70</v>
      </c>
      <c r="G58" s="114" t="str">
        <f t="shared" si="0"/>
        <v>Khá</v>
      </c>
      <c r="H58" s="131"/>
    </row>
    <row r="59" spans="1:8" x14ac:dyDescent="0.25">
      <c r="A59" s="129">
        <v>49</v>
      </c>
      <c r="B59" s="129">
        <v>49</v>
      </c>
      <c r="C59" s="132" t="s">
        <v>433</v>
      </c>
      <c r="D59" s="200" t="s">
        <v>434</v>
      </c>
      <c r="E59" s="201" t="s">
        <v>57</v>
      </c>
      <c r="F59" s="129">
        <v>80</v>
      </c>
      <c r="G59" s="114" t="str">
        <f t="shared" si="0"/>
        <v>Tốt</v>
      </c>
      <c r="H59" s="131"/>
    </row>
    <row r="60" spans="1:8" x14ac:dyDescent="0.25">
      <c r="A60" s="129">
        <v>50</v>
      </c>
      <c r="B60" s="129">
        <v>50</v>
      </c>
      <c r="C60" s="132" t="s">
        <v>439</v>
      </c>
      <c r="D60" s="200" t="s">
        <v>192</v>
      </c>
      <c r="E60" s="201" t="s">
        <v>58</v>
      </c>
      <c r="F60" s="129">
        <v>70</v>
      </c>
      <c r="G60" s="114" t="str">
        <f t="shared" si="0"/>
        <v>Khá</v>
      </c>
      <c r="H60" s="131"/>
    </row>
    <row r="61" spans="1:8" x14ac:dyDescent="0.25">
      <c r="A61" s="129">
        <v>51</v>
      </c>
      <c r="B61" s="129">
        <v>51</v>
      </c>
      <c r="C61" s="132" t="s">
        <v>506</v>
      </c>
      <c r="D61" s="200" t="s">
        <v>153</v>
      </c>
      <c r="E61" s="201" t="s">
        <v>216</v>
      </c>
      <c r="F61" s="129">
        <v>67</v>
      </c>
      <c r="G61" s="114" t="str">
        <f t="shared" si="0"/>
        <v>Khá</v>
      </c>
      <c r="H61" s="131"/>
    </row>
    <row r="62" spans="1:8" x14ac:dyDescent="0.25">
      <c r="A62" s="129">
        <v>52</v>
      </c>
      <c r="B62" s="129">
        <v>52</v>
      </c>
      <c r="C62" s="132" t="s">
        <v>510</v>
      </c>
      <c r="D62" s="200" t="s">
        <v>511</v>
      </c>
      <c r="E62" s="201" t="s">
        <v>512</v>
      </c>
      <c r="F62" s="129">
        <v>65</v>
      </c>
      <c r="G62" s="114" t="str">
        <f t="shared" si="0"/>
        <v>Khá</v>
      </c>
      <c r="H62" s="131"/>
    </row>
    <row r="63" spans="1:8" x14ac:dyDescent="0.25">
      <c r="A63" s="129">
        <v>53</v>
      </c>
      <c r="B63" s="129">
        <v>53</v>
      </c>
      <c r="C63" s="132" t="s">
        <v>431</v>
      </c>
      <c r="D63" s="200" t="s">
        <v>432</v>
      </c>
      <c r="E63" s="201" t="s">
        <v>291</v>
      </c>
      <c r="F63" s="129">
        <v>70</v>
      </c>
      <c r="G63" s="114" t="str">
        <f t="shared" si="0"/>
        <v>Khá</v>
      </c>
      <c r="H63" s="131"/>
    </row>
    <row r="64" spans="1:8" x14ac:dyDescent="0.25">
      <c r="A64" s="129">
        <v>54</v>
      </c>
      <c r="B64" s="129">
        <v>54</v>
      </c>
      <c r="C64" s="132" t="s">
        <v>479</v>
      </c>
      <c r="D64" s="200" t="s">
        <v>148</v>
      </c>
      <c r="E64" s="201" t="s">
        <v>151</v>
      </c>
      <c r="F64" s="129">
        <v>70</v>
      </c>
      <c r="G64" s="114" t="str">
        <f t="shared" si="0"/>
        <v>Khá</v>
      </c>
      <c r="H64" s="131"/>
    </row>
    <row r="65" spans="1:8" x14ac:dyDescent="0.25">
      <c r="A65" s="129">
        <v>55</v>
      </c>
      <c r="B65" s="129">
        <v>55</v>
      </c>
      <c r="C65" s="132" t="s">
        <v>480</v>
      </c>
      <c r="D65" s="200" t="s">
        <v>212</v>
      </c>
      <c r="E65" s="201" t="s">
        <v>22</v>
      </c>
      <c r="F65" s="129">
        <v>70</v>
      </c>
      <c r="G65" s="114" t="str">
        <f t="shared" si="0"/>
        <v>Khá</v>
      </c>
      <c r="H65" s="131"/>
    </row>
    <row r="66" spans="1:8" x14ac:dyDescent="0.25">
      <c r="A66" s="129">
        <v>56</v>
      </c>
      <c r="B66" s="129">
        <v>56</v>
      </c>
      <c r="C66" s="132" t="s">
        <v>425</v>
      </c>
      <c r="D66" s="200" t="s">
        <v>426</v>
      </c>
      <c r="E66" s="201" t="s">
        <v>62</v>
      </c>
      <c r="F66" s="129">
        <v>95</v>
      </c>
      <c r="G66" s="114" t="str">
        <f t="shared" si="0"/>
        <v>Xuất sắc</v>
      </c>
      <c r="H66" s="131" t="s">
        <v>2509</v>
      </c>
    </row>
    <row r="67" spans="1:8" x14ac:dyDescent="0.25">
      <c r="A67" s="129">
        <v>57</v>
      </c>
      <c r="B67" s="129">
        <v>57</v>
      </c>
      <c r="C67" s="132" t="s">
        <v>481</v>
      </c>
      <c r="D67" s="200" t="s">
        <v>47</v>
      </c>
      <c r="E67" s="201" t="s">
        <v>11</v>
      </c>
      <c r="F67" s="129">
        <v>70</v>
      </c>
      <c r="G67" s="114" t="str">
        <f t="shared" si="0"/>
        <v>Khá</v>
      </c>
      <c r="H67" s="131"/>
    </row>
    <row r="68" spans="1:8" x14ac:dyDescent="0.25">
      <c r="A68" s="129">
        <v>58</v>
      </c>
      <c r="B68" s="129">
        <v>58</v>
      </c>
      <c r="C68" s="132" t="s">
        <v>482</v>
      </c>
      <c r="D68" s="200" t="s">
        <v>63</v>
      </c>
      <c r="E68" s="201" t="s">
        <v>11</v>
      </c>
      <c r="F68" s="129">
        <v>70</v>
      </c>
      <c r="G68" s="114" t="str">
        <f t="shared" si="0"/>
        <v>Khá</v>
      </c>
      <c r="H68" s="131"/>
    </row>
    <row r="69" spans="1:8" x14ac:dyDescent="0.25">
      <c r="A69" s="129">
        <v>59</v>
      </c>
      <c r="B69" s="129">
        <v>59</v>
      </c>
      <c r="C69" s="132" t="s">
        <v>429</v>
      </c>
      <c r="D69" s="200" t="s">
        <v>430</v>
      </c>
      <c r="E69" s="201" t="s">
        <v>11</v>
      </c>
      <c r="F69" s="129">
        <v>80</v>
      </c>
      <c r="G69" s="114" t="str">
        <f t="shared" si="0"/>
        <v>Tốt</v>
      </c>
      <c r="H69" s="131" t="s">
        <v>2510</v>
      </c>
    </row>
    <row r="70" spans="1:8" x14ac:dyDescent="0.25">
      <c r="A70" s="129">
        <v>60</v>
      </c>
      <c r="B70" s="129">
        <v>60</v>
      </c>
      <c r="C70" s="132" t="s">
        <v>483</v>
      </c>
      <c r="D70" s="200" t="s">
        <v>84</v>
      </c>
      <c r="E70" s="201" t="s">
        <v>132</v>
      </c>
      <c r="F70" s="129">
        <v>65</v>
      </c>
      <c r="G70" s="114" t="str">
        <f t="shared" si="0"/>
        <v>Khá</v>
      </c>
      <c r="H70" s="131"/>
    </row>
    <row r="71" spans="1:8" x14ac:dyDescent="0.25">
      <c r="A71" s="129">
        <v>61</v>
      </c>
      <c r="B71" s="129">
        <v>61</v>
      </c>
      <c r="C71" s="132" t="s">
        <v>460</v>
      </c>
      <c r="D71" s="200" t="s">
        <v>461</v>
      </c>
      <c r="E71" s="201" t="s">
        <v>152</v>
      </c>
      <c r="F71" s="129">
        <v>70</v>
      </c>
      <c r="G71" s="114" t="str">
        <f t="shared" si="0"/>
        <v>Khá</v>
      </c>
      <c r="H71" s="131"/>
    </row>
    <row r="72" spans="1:8" x14ac:dyDescent="0.25">
      <c r="A72" s="129">
        <v>62</v>
      </c>
      <c r="B72" s="129">
        <v>62</v>
      </c>
      <c r="C72" s="132" t="s">
        <v>484</v>
      </c>
      <c r="D72" s="200" t="s">
        <v>47</v>
      </c>
      <c r="E72" s="201" t="s">
        <v>152</v>
      </c>
      <c r="F72" s="129">
        <v>70</v>
      </c>
      <c r="G72" s="114" t="str">
        <f t="shared" si="0"/>
        <v>Khá</v>
      </c>
      <c r="H72" s="131"/>
    </row>
    <row r="73" spans="1:8" x14ac:dyDescent="0.25">
      <c r="A73" s="133"/>
      <c r="B73" s="133"/>
      <c r="C73" s="134" t="s">
        <v>513</v>
      </c>
      <c r="D73" s="202"/>
      <c r="E73" s="203"/>
      <c r="F73" s="113"/>
      <c r="G73" s="114"/>
      <c r="H73" s="131"/>
    </row>
    <row r="74" spans="1:8" x14ac:dyDescent="0.25">
      <c r="A74" s="129">
        <v>63</v>
      </c>
      <c r="B74" s="129">
        <v>1</v>
      </c>
      <c r="C74" s="132" t="s">
        <v>581</v>
      </c>
      <c r="D74" s="200" t="s">
        <v>17</v>
      </c>
      <c r="E74" s="146" t="s">
        <v>65</v>
      </c>
      <c r="F74" s="129">
        <v>85</v>
      </c>
      <c r="G74" s="114" t="str">
        <f t="shared" si="0"/>
        <v>Tốt</v>
      </c>
      <c r="H74" s="131"/>
    </row>
    <row r="75" spans="1:8" x14ac:dyDescent="0.25">
      <c r="A75" s="129">
        <v>64</v>
      </c>
      <c r="B75" s="129">
        <v>2</v>
      </c>
      <c r="C75" s="132" t="s">
        <v>602</v>
      </c>
      <c r="D75" s="200" t="s">
        <v>603</v>
      </c>
      <c r="E75" s="146" t="s">
        <v>33</v>
      </c>
      <c r="F75" s="129">
        <v>68</v>
      </c>
      <c r="G75" s="114" t="str">
        <f t="shared" ref="G75:G138" si="1">IF(F75&gt;=90,"Xuất sắc",IF(F75&gt;=80,"Tốt",IF(F75&gt;=65,"Khá",IF(F75&gt;=50,"Trung bình",IF(F75&gt;=35,"Yếu","Kém")))))</f>
        <v>Khá</v>
      </c>
      <c r="H75" s="131"/>
    </row>
    <row r="76" spans="1:8" x14ac:dyDescent="0.25">
      <c r="A76" s="129">
        <v>65</v>
      </c>
      <c r="B76" s="129">
        <v>3</v>
      </c>
      <c r="C76" s="132" t="s">
        <v>543</v>
      </c>
      <c r="D76" s="200" t="s">
        <v>544</v>
      </c>
      <c r="E76" s="146" t="s">
        <v>33</v>
      </c>
      <c r="F76" s="129">
        <v>90</v>
      </c>
      <c r="G76" s="114" t="str">
        <f t="shared" si="1"/>
        <v>Xuất sắc</v>
      </c>
      <c r="H76" s="131"/>
    </row>
    <row r="77" spans="1:8" x14ac:dyDescent="0.25">
      <c r="A77" s="129">
        <v>66</v>
      </c>
      <c r="B77" s="129">
        <v>4</v>
      </c>
      <c r="C77" s="132" t="s">
        <v>554</v>
      </c>
      <c r="D77" s="200" t="s">
        <v>555</v>
      </c>
      <c r="E77" s="146" t="s">
        <v>33</v>
      </c>
      <c r="F77" s="129">
        <v>90</v>
      </c>
      <c r="G77" s="114" t="str">
        <f t="shared" si="1"/>
        <v>Xuất sắc</v>
      </c>
      <c r="H77" s="131"/>
    </row>
    <row r="78" spans="1:8" x14ac:dyDescent="0.25">
      <c r="A78" s="129">
        <v>67</v>
      </c>
      <c r="B78" s="129">
        <v>5</v>
      </c>
      <c r="C78" s="132" t="s">
        <v>564</v>
      </c>
      <c r="D78" s="200" t="s">
        <v>565</v>
      </c>
      <c r="E78" s="146" t="s">
        <v>33</v>
      </c>
      <c r="F78" s="129">
        <v>68</v>
      </c>
      <c r="G78" s="114" t="str">
        <f t="shared" si="1"/>
        <v>Khá</v>
      </c>
      <c r="H78" s="131"/>
    </row>
    <row r="79" spans="1:8" x14ac:dyDescent="0.25">
      <c r="A79" s="129">
        <v>68</v>
      </c>
      <c r="B79" s="129">
        <v>6</v>
      </c>
      <c r="C79" s="132" t="s">
        <v>604</v>
      </c>
      <c r="D79" s="200" t="s">
        <v>249</v>
      </c>
      <c r="E79" s="146" t="s">
        <v>33</v>
      </c>
      <c r="F79" s="129">
        <v>68</v>
      </c>
      <c r="G79" s="114" t="str">
        <f t="shared" si="1"/>
        <v>Khá</v>
      </c>
      <c r="H79" s="131"/>
    </row>
    <row r="80" spans="1:8" x14ac:dyDescent="0.25">
      <c r="A80" s="129">
        <v>69</v>
      </c>
      <c r="B80" s="129">
        <v>7</v>
      </c>
      <c r="C80" s="132" t="s">
        <v>566</v>
      </c>
      <c r="D80" s="200" t="s">
        <v>567</v>
      </c>
      <c r="E80" s="146" t="s">
        <v>33</v>
      </c>
      <c r="F80" s="129">
        <v>88</v>
      </c>
      <c r="G80" s="114" t="str">
        <f t="shared" si="1"/>
        <v>Tốt</v>
      </c>
      <c r="H80" s="131"/>
    </row>
    <row r="81" spans="1:8" x14ac:dyDescent="0.25">
      <c r="A81" s="129">
        <v>70</v>
      </c>
      <c r="B81" s="129">
        <v>8</v>
      </c>
      <c r="C81" s="132" t="s">
        <v>556</v>
      </c>
      <c r="D81" s="200" t="s">
        <v>67</v>
      </c>
      <c r="E81" s="146" t="s">
        <v>33</v>
      </c>
      <c r="F81" s="129">
        <v>88</v>
      </c>
      <c r="G81" s="114" t="str">
        <f t="shared" si="1"/>
        <v>Tốt</v>
      </c>
      <c r="H81" s="131"/>
    </row>
    <row r="82" spans="1:8" x14ac:dyDescent="0.25">
      <c r="A82" s="129">
        <v>71</v>
      </c>
      <c r="B82" s="129">
        <v>9</v>
      </c>
      <c r="C82" s="132" t="s">
        <v>582</v>
      </c>
      <c r="D82" s="200" t="s">
        <v>144</v>
      </c>
      <c r="E82" s="146" t="s">
        <v>33</v>
      </c>
      <c r="F82" s="129">
        <v>68</v>
      </c>
      <c r="G82" s="114" t="str">
        <f t="shared" si="1"/>
        <v>Khá</v>
      </c>
      <c r="H82" s="131"/>
    </row>
    <row r="83" spans="1:8" x14ac:dyDescent="0.25">
      <c r="A83" s="129">
        <v>72</v>
      </c>
      <c r="B83" s="129">
        <v>10</v>
      </c>
      <c r="C83" s="132" t="s">
        <v>568</v>
      </c>
      <c r="D83" s="200" t="s">
        <v>569</v>
      </c>
      <c r="E83" s="146" t="s">
        <v>33</v>
      </c>
      <c r="F83" s="129">
        <v>68</v>
      </c>
      <c r="G83" s="114" t="str">
        <f t="shared" si="1"/>
        <v>Khá</v>
      </c>
      <c r="H83" s="131"/>
    </row>
    <row r="84" spans="1:8" x14ac:dyDescent="0.25">
      <c r="A84" s="129">
        <v>73</v>
      </c>
      <c r="B84" s="129">
        <v>11</v>
      </c>
      <c r="C84" s="132" t="s">
        <v>583</v>
      </c>
      <c r="D84" s="200" t="s">
        <v>584</v>
      </c>
      <c r="E84" s="146" t="s">
        <v>123</v>
      </c>
      <c r="F84" s="129">
        <v>84</v>
      </c>
      <c r="G84" s="114" t="str">
        <f t="shared" si="1"/>
        <v>Tốt</v>
      </c>
      <c r="H84" s="131"/>
    </row>
    <row r="85" spans="1:8" x14ac:dyDescent="0.25">
      <c r="A85" s="129">
        <v>74</v>
      </c>
      <c r="B85" s="129">
        <v>12</v>
      </c>
      <c r="C85" s="132" t="s">
        <v>570</v>
      </c>
      <c r="D85" s="200" t="s">
        <v>317</v>
      </c>
      <c r="E85" s="146" t="s">
        <v>123</v>
      </c>
      <c r="F85" s="129">
        <v>68</v>
      </c>
      <c r="G85" s="114" t="str">
        <f t="shared" si="1"/>
        <v>Khá</v>
      </c>
      <c r="H85" s="131"/>
    </row>
    <row r="86" spans="1:8" x14ac:dyDescent="0.25">
      <c r="A86" s="129">
        <v>75</v>
      </c>
      <c r="B86" s="129">
        <v>13</v>
      </c>
      <c r="C86" s="132" t="s">
        <v>605</v>
      </c>
      <c r="D86" s="200" t="s">
        <v>92</v>
      </c>
      <c r="E86" s="146" t="s">
        <v>123</v>
      </c>
      <c r="F86" s="129">
        <v>68</v>
      </c>
      <c r="G86" s="114" t="str">
        <f t="shared" si="1"/>
        <v>Khá</v>
      </c>
      <c r="H86" s="131"/>
    </row>
    <row r="87" spans="1:8" x14ac:dyDescent="0.25">
      <c r="A87" s="129">
        <v>76</v>
      </c>
      <c r="B87" s="129">
        <v>14</v>
      </c>
      <c r="C87" s="132" t="s">
        <v>585</v>
      </c>
      <c r="D87" s="200" t="s">
        <v>586</v>
      </c>
      <c r="E87" s="146" t="s">
        <v>123</v>
      </c>
      <c r="F87" s="129">
        <v>68</v>
      </c>
      <c r="G87" s="114" t="str">
        <f t="shared" si="1"/>
        <v>Khá</v>
      </c>
      <c r="H87" s="131"/>
    </row>
    <row r="88" spans="1:8" x14ac:dyDescent="0.25">
      <c r="A88" s="129">
        <v>77</v>
      </c>
      <c r="B88" s="129">
        <v>15</v>
      </c>
      <c r="C88" s="132" t="s">
        <v>527</v>
      </c>
      <c r="D88" s="200" t="s">
        <v>17</v>
      </c>
      <c r="E88" s="146" t="s">
        <v>182</v>
      </c>
      <c r="F88" s="129">
        <v>70</v>
      </c>
      <c r="G88" s="114" t="str">
        <f t="shared" si="1"/>
        <v>Khá</v>
      </c>
      <c r="H88" s="131"/>
    </row>
    <row r="89" spans="1:8" x14ac:dyDescent="0.25">
      <c r="A89" s="129">
        <v>78</v>
      </c>
      <c r="B89" s="129">
        <v>16</v>
      </c>
      <c r="C89" s="132" t="s">
        <v>571</v>
      </c>
      <c r="D89" s="200" t="s">
        <v>572</v>
      </c>
      <c r="E89" s="146" t="s">
        <v>5</v>
      </c>
      <c r="F89" s="129">
        <v>88</v>
      </c>
      <c r="G89" s="114" t="str">
        <f t="shared" si="1"/>
        <v>Tốt</v>
      </c>
      <c r="H89" s="131"/>
    </row>
    <row r="90" spans="1:8" x14ac:dyDescent="0.25">
      <c r="A90" s="129">
        <v>79</v>
      </c>
      <c r="B90" s="129">
        <v>17</v>
      </c>
      <c r="C90" s="132" t="s">
        <v>525</v>
      </c>
      <c r="D90" s="200" t="s">
        <v>526</v>
      </c>
      <c r="E90" s="146" t="s">
        <v>5</v>
      </c>
      <c r="F90" s="129">
        <v>70</v>
      </c>
      <c r="G90" s="114" t="str">
        <f t="shared" si="1"/>
        <v>Khá</v>
      </c>
      <c r="H90" s="131"/>
    </row>
    <row r="91" spans="1:8" x14ac:dyDescent="0.25">
      <c r="A91" s="129">
        <v>80</v>
      </c>
      <c r="B91" s="129">
        <v>18</v>
      </c>
      <c r="C91" s="132" t="s">
        <v>545</v>
      </c>
      <c r="D91" s="200" t="s">
        <v>321</v>
      </c>
      <c r="E91" s="146" t="s">
        <v>195</v>
      </c>
      <c r="F91" s="129">
        <v>65</v>
      </c>
      <c r="G91" s="114" t="str">
        <f t="shared" si="1"/>
        <v>Khá</v>
      </c>
      <c r="H91" s="131"/>
    </row>
    <row r="92" spans="1:8" x14ac:dyDescent="0.25">
      <c r="A92" s="129">
        <v>81</v>
      </c>
      <c r="B92" s="129">
        <v>19</v>
      </c>
      <c r="C92" s="132" t="s">
        <v>594</v>
      </c>
      <c r="D92" s="200" t="s">
        <v>170</v>
      </c>
      <c r="E92" s="146" t="s">
        <v>172</v>
      </c>
      <c r="F92" s="129">
        <v>86</v>
      </c>
      <c r="G92" s="114" t="str">
        <f t="shared" si="1"/>
        <v>Tốt</v>
      </c>
      <c r="H92" s="131"/>
    </row>
    <row r="93" spans="1:8" x14ac:dyDescent="0.25">
      <c r="A93" s="129">
        <v>82</v>
      </c>
      <c r="B93" s="129">
        <v>20</v>
      </c>
      <c r="C93" s="132" t="s">
        <v>514</v>
      </c>
      <c r="D93" s="200" t="s">
        <v>515</v>
      </c>
      <c r="E93" s="146" t="s">
        <v>37</v>
      </c>
      <c r="F93" s="129">
        <v>98</v>
      </c>
      <c r="G93" s="114" t="str">
        <f t="shared" si="1"/>
        <v>Xuất sắc</v>
      </c>
      <c r="H93" s="131"/>
    </row>
    <row r="94" spans="1:8" x14ac:dyDescent="0.25">
      <c r="A94" s="129">
        <v>83</v>
      </c>
      <c r="B94" s="129">
        <v>21</v>
      </c>
      <c r="C94" s="132" t="s">
        <v>595</v>
      </c>
      <c r="D94" s="200" t="s">
        <v>271</v>
      </c>
      <c r="E94" s="146" t="s">
        <v>176</v>
      </c>
      <c r="F94" s="129">
        <v>86</v>
      </c>
      <c r="G94" s="114" t="str">
        <f t="shared" si="1"/>
        <v>Tốt</v>
      </c>
      <c r="H94" s="131"/>
    </row>
    <row r="95" spans="1:8" x14ac:dyDescent="0.25">
      <c r="A95" s="129">
        <v>84</v>
      </c>
      <c r="B95" s="129">
        <v>22</v>
      </c>
      <c r="C95" s="132" t="s">
        <v>516</v>
      </c>
      <c r="D95" s="200" t="s">
        <v>41</v>
      </c>
      <c r="E95" s="146" t="s">
        <v>26</v>
      </c>
      <c r="F95" s="129">
        <v>95</v>
      </c>
      <c r="G95" s="114" t="str">
        <f t="shared" si="1"/>
        <v>Xuất sắc</v>
      </c>
      <c r="H95" s="131"/>
    </row>
    <row r="96" spans="1:8" x14ac:dyDescent="0.25">
      <c r="A96" s="129">
        <v>85</v>
      </c>
      <c r="B96" s="129">
        <v>23</v>
      </c>
      <c r="C96" s="132" t="s">
        <v>610</v>
      </c>
      <c r="D96" s="200" t="s">
        <v>611</v>
      </c>
      <c r="E96" s="146" t="s">
        <v>6</v>
      </c>
      <c r="F96" s="129">
        <v>65</v>
      </c>
      <c r="G96" s="114" t="str">
        <f t="shared" si="1"/>
        <v>Khá</v>
      </c>
      <c r="H96" s="131"/>
    </row>
    <row r="97" spans="1:8" x14ac:dyDescent="0.25">
      <c r="A97" s="129">
        <v>86</v>
      </c>
      <c r="B97" s="129">
        <v>24</v>
      </c>
      <c r="C97" s="132" t="s">
        <v>546</v>
      </c>
      <c r="D97" s="200" t="s">
        <v>103</v>
      </c>
      <c r="E97" s="146" t="s">
        <v>13</v>
      </c>
      <c r="F97" s="129">
        <v>68</v>
      </c>
      <c r="G97" s="114" t="str">
        <f t="shared" si="1"/>
        <v>Khá</v>
      </c>
      <c r="H97" s="131"/>
    </row>
    <row r="98" spans="1:8" x14ac:dyDescent="0.25">
      <c r="A98" s="129">
        <v>87</v>
      </c>
      <c r="B98" s="129">
        <v>25</v>
      </c>
      <c r="C98" s="132" t="s">
        <v>557</v>
      </c>
      <c r="D98" s="200" t="s">
        <v>558</v>
      </c>
      <c r="E98" s="146" t="s">
        <v>39</v>
      </c>
      <c r="F98" s="129">
        <v>86</v>
      </c>
      <c r="G98" s="114" t="str">
        <f t="shared" si="1"/>
        <v>Tốt</v>
      </c>
      <c r="H98" s="131"/>
    </row>
    <row r="99" spans="1:8" x14ac:dyDescent="0.25">
      <c r="A99" s="129">
        <v>88</v>
      </c>
      <c r="B99" s="129">
        <v>26</v>
      </c>
      <c r="C99" s="132" t="s">
        <v>547</v>
      </c>
      <c r="D99" s="200" t="s">
        <v>548</v>
      </c>
      <c r="E99" s="146" t="s">
        <v>40</v>
      </c>
      <c r="F99" s="129">
        <v>88</v>
      </c>
      <c r="G99" s="114" t="str">
        <f t="shared" si="1"/>
        <v>Tốt</v>
      </c>
      <c r="H99" s="131"/>
    </row>
    <row r="100" spans="1:8" x14ac:dyDescent="0.25">
      <c r="A100" s="129">
        <v>89</v>
      </c>
      <c r="B100" s="129">
        <v>27</v>
      </c>
      <c r="C100" s="132" t="s">
        <v>616</v>
      </c>
      <c r="D100" s="200" t="s">
        <v>52</v>
      </c>
      <c r="E100" s="146" t="s">
        <v>44</v>
      </c>
      <c r="F100" s="129">
        <v>68</v>
      </c>
      <c r="G100" s="114" t="str">
        <f t="shared" si="1"/>
        <v>Khá</v>
      </c>
      <c r="H100" s="131"/>
    </row>
    <row r="101" spans="1:8" x14ac:dyDescent="0.25">
      <c r="A101" s="129">
        <v>90</v>
      </c>
      <c r="B101" s="129">
        <v>28</v>
      </c>
      <c r="C101" s="132" t="s">
        <v>606</v>
      </c>
      <c r="D101" s="200" t="s">
        <v>607</v>
      </c>
      <c r="E101" s="146" t="s">
        <v>14</v>
      </c>
      <c r="F101" s="129">
        <v>68</v>
      </c>
      <c r="G101" s="114" t="str">
        <f t="shared" si="1"/>
        <v>Khá</v>
      </c>
      <c r="H101" s="131"/>
    </row>
    <row r="102" spans="1:8" x14ac:dyDescent="0.25">
      <c r="A102" s="129">
        <v>91</v>
      </c>
      <c r="B102" s="129">
        <v>29</v>
      </c>
      <c r="C102" s="132" t="s">
        <v>549</v>
      </c>
      <c r="D102" s="200" t="s">
        <v>550</v>
      </c>
      <c r="E102" s="146" t="s">
        <v>14</v>
      </c>
      <c r="F102" s="129">
        <v>68</v>
      </c>
      <c r="G102" s="114" t="str">
        <f t="shared" si="1"/>
        <v>Khá</v>
      </c>
      <c r="H102" s="131"/>
    </row>
    <row r="103" spans="1:8" x14ac:dyDescent="0.25">
      <c r="A103" s="129">
        <v>92</v>
      </c>
      <c r="B103" s="129">
        <v>30</v>
      </c>
      <c r="C103" s="132" t="s">
        <v>551</v>
      </c>
      <c r="D103" s="200" t="s">
        <v>552</v>
      </c>
      <c r="E103" s="146" t="s">
        <v>46</v>
      </c>
      <c r="F103" s="129">
        <v>82</v>
      </c>
      <c r="G103" s="114" t="str">
        <f t="shared" si="1"/>
        <v>Tốt</v>
      </c>
      <c r="H103" s="131"/>
    </row>
    <row r="104" spans="1:8" x14ac:dyDescent="0.25">
      <c r="A104" s="129">
        <v>93</v>
      </c>
      <c r="B104" s="129">
        <v>31</v>
      </c>
      <c r="C104" s="132" t="s">
        <v>596</v>
      </c>
      <c r="D104" s="200" t="s">
        <v>597</v>
      </c>
      <c r="E104" s="146" t="s">
        <v>19</v>
      </c>
      <c r="F104" s="129">
        <v>68</v>
      </c>
      <c r="G104" s="114" t="str">
        <f t="shared" si="1"/>
        <v>Khá</v>
      </c>
      <c r="H104" s="131"/>
    </row>
    <row r="105" spans="1:8" x14ac:dyDescent="0.25">
      <c r="A105" s="129">
        <v>94</v>
      </c>
      <c r="B105" s="129">
        <v>32</v>
      </c>
      <c r="C105" s="132" t="s">
        <v>587</v>
      </c>
      <c r="D105" s="200" t="s">
        <v>17</v>
      </c>
      <c r="E105" s="146" t="s">
        <v>508</v>
      </c>
      <c r="F105" s="129">
        <v>82</v>
      </c>
      <c r="G105" s="114" t="str">
        <f t="shared" si="1"/>
        <v>Tốt</v>
      </c>
      <c r="H105" s="131"/>
    </row>
    <row r="106" spans="1:8" x14ac:dyDescent="0.25">
      <c r="A106" s="129">
        <v>95</v>
      </c>
      <c r="B106" s="129">
        <v>33</v>
      </c>
      <c r="C106" s="132" t="s">
        <v>578</v>
      </c>
      <c r="D106" s="200" t="s">
        <v>579</v>
      </c>
      <c r="E106" s="146" t="s">
        <v>20</v>
      </c>
      <c r="F106" s="129">
        <v>82</v>
      </c>
      <c r="G106" s="114" t="str">
        <f t="shared" si="1"/>
        <v>Tốt</v>
      </c>
      <c r="H106" s="131"/>
    </row>
    <row r="107" spans="1:8" x14ac:dyDescent="0.25">
      <c r="A107" s="129">
        <v>96</v>
      </c>
      <c r="B107" s="129">
        <v>34</v>
      </c>
      <c r="C107" s="132" t="s">
        <v>528</v>
      </c>
      <c r="D107" s="200" t="s">
        <v>529</v>
      </c>
      <c r="E107" s="146" t="s">
        <v>20</v>
      </c>
      <c r="F107" s="129">
        <v>96</v>
      </c>
      <c r="G107" s="114" t="str">
        <f t="shared" si="1"/>
        <v>Xuất sắc</v>
      </c>
      <c r="H107" s="131"/>
    </row>
    <row r="108" spans="1:8" x14ac:dyDescent="0.25">
      <c r="A108" s="129">
        <v>97</v>
      </c>
      <c r="B108" s="129">
        <v>35</v>
      </c>
      <c r="C108" s="132" t="s">
        <v>612</v>
      </c>
      <c r="D108" s="200" t="s">
        <v>613</v>
      </c>
      <c r="E108" s="146" t="s">
        <v>20</v>
      </c>
      <c r="F108" s="129">
        <v>65</v>
      </c>
      <c r="G108" s="114" t="str">
        <f t="shared" si="1"/>
        <v>Khá</v>
      </c>
      <c r="H108" s="131"/>
    </row>
    <row r="109" spans="1:8" x14ac:dyDescent="0.25">
      <c r="A109" s="129">
        <v>98</v>
      </c>
      <c r="B109" s="129">
        <v>36</v>
      </c>
      <c r="C109" s="132" t="s">
        <v>580</v>
      </c>
      <c r="D109" s="200" t="s">
        <v>322</v>
      </c>
      <c r="E109" s="146" t="s">
        <v>15</v>
      </c>
      <c r="F109" s="129">
        <v>83</v>
      </c>
      <c r="G109" s="114" t="str">
        <f t="shared" si="1"/>
        <v>Tốt</v>
      </c>
      <c r="H109" s="131"/>
    </row>
    <row r="110" spans="1:8" x14ac:dyDescent="0.25">
      <c r="A110" s="129">
        <v>99</v>
      </c>
      <c r="B110" s="129">
        <v>37</v>
      </c>
      <c r="C110" s="132" t="s">
        <v>598</v>
      </c>
      <c r="D110" s="200" t="s">
        <v>213</v>
      </c>
      <c r="E110" s="146" t="s">
        <v>289</v>
      </c>
      <c r="F110" s="129">
        <v>65</v>
      </c>
      <c r="G110" s="114" t="str">
        <f t="shared" si="1"/>
        <v>Khá</v>
      </c>
      <c r="H110" s="131"/>
    </row>
    <row r="111" spans="1:8" x14ac:dyDescent="0.25">
      <c r="A111" s="129">
        <v>100</v>
      </c>
      <c r="B111" s="129">
        <v>38</v>
      </c>
      <c r="C111" s="132" t="s">
        <v>530</v>
      </c>
      <c r="D111" s="200" t="s">
        <v>531</v>
      </c>
      <c r="E111" s="146" t="s">
        <v>188</v>
      </c>
      <c r="F111" s="129">
        <v>90</v>
      </c>
      <c r="G111" s="114" t="str">
        <f t="shared" si="1"/>
        <v>Xuất sắc</v>
      </c>
      <c r="H111" s="131"/>
    </row>
    <row r="112" spans="1:8" x14ac:dyDescent="0.25">
      <c r="A112" s="129">
        <v>101</v>
      </c>
      <c r="B112" s="129">
        <v>39</v>
      </c>
      <c r="C112" s="132" t="s">
        <v>608</v>
      </c>
      <c r="D112" s="200" t="s">
        <v>609</v>
      </c>
      <c r="E112" s="146" t="s">
        <v>97</v>
      </c>
      <c r="F112" s="129">
        <v>68</v>
      </c>
      <c r="G112" s="114" t="str">
        <f t="shared" si="1"/>
        <v>Khá</v>
      </c>
      <c r="H112" s="131"/>
    </row>
    <row r="113" spans="1:8" x14ac:dyDescent="0.25">
      <c r="A113" s="129">
        <v>102</v>
      </c>
      <c r="B113" s="129">
        <v>40</v>
      </c>
      <c r="C113" s="132" t="s">
        <v>614</v>
      </c>
      <c r="D113" s="200" t="s">
        <v>323</v>
      </c>
      <c r="E113" s="146" t="s">
        <v>615</v>
      </c>
      <c r="F113" s="129">
        <v>65</v>
      </c>
      <c r="G113" s="114" t="str">
        <f t="shared" si="1"/>
        <v>Khá</v>
      </c>
      <c r="H113" s="131"/>
    </row>
    <row r="114" spans="1:8" x14ac:dyDescent="0.25">
      <c r="A114" s="129">
        <v>103</v>
      </c>
      <c r="B114" s="129">
        <v>41</v>
      </c>
      <c r="C114" s="132" t="s">
        <v>559</v>
      </c>
      <c r="D114" s="200" t="s">
        <v>560</v>
      </c>
      <c r="E114" s="146" t="s">
        <v>24</v>
      </c>
      <c r="F114" s="129">
        <v>86</v>
      </c>
      <c r="G114" s="114" t="str">
        <f t="shared" si="1"/>
        <v>Tốt</v>
      </c>
      <c r="H114" s="131"/>
    </row>
    <row r="115" spans="1:8" x14ac:dyDescent="0.25">
      <c r="A115" s="129">
        <v>104</v>
      </c>
      <c r="B115" s="129">
        <v>42</v>
      </c>
      <c r="C115" s="132" t="s">
        <v>532</v>
      </c>
      <c r="D115" s="200" t="s">
        <v>43</v>
      </c>
      <c r="E115" s="146" t="s">
        <v>533</v>
      </c>
      <c r="F115" s="129">
        <v>90</v>
      </c>
      <c r="G115" s="114" t="str">
        <f t="shared" si="1"/>
        <v>Xuất sắc</v>
      </c>
      <c r="H115" s="131"/>
    </row>
    <row r="116" spans="1:8" x14ac:dyDescent="0.25">
      <c r="A116" s="129">
        <v>105</v>
      </c>
      <c r="B116" s="129">
        <v>43</v>
      </c>
      <c r="C116" s="132" t="s">
        <v>599</v>
      </c>
      <c r="D116" s="200" t="s">
        <v>600</v>
      </c>
      <c r="E116" s="146" t="s">
        <v>21</v>
      </c>
      <c r="F116" s="129">
        <v>65</v>
      </c>
      <c r="G116" s="114" t="str">
        <f t="shared" si="1"/>
        <v>Khá</v>
      </c>
      <c r="H116" s="131"/>
    </row>
    <row r="117" spans="1:8" x14ac:dyDescent="0.25">
      <c r="A117" s="129">
        <v>106</v>
      </c>
      <c r="B117" s="129">
        <v>44</v>
      </c>
      <c r="C117" s="132" t="s">
        <v>588</v>
      </c>
      <c r="D117" s="200" t="s">
        <v>150</v>
      </c>
      <c r="E117" s="146" t="s">
        <v>139</v>
      </c>
      <c r="F117" s="129">
        <v>65</v>
      </c>
      <c r="G117" s="114" t="str">
        <f t="shared" si="1"/>
        <v>Khá</v>
      </c>
      <c r="H117" s="131"/>
    </row>
    <row r="118" spans="1:8" x14ac:dyDescent="0.25">
      <c r="A118" s="129">
        <v>107</v>
      </c>
      <c r="B118" s="129">
        <v>45</v>
      </c>
      <c r="C118" s="132" t="s">
        <v>534</v>
      </c>
      <c r="D118" s="200" t="s">
        <v>535</v>
      </c>
      <c r="E118" s="146" t="s">
        <v>130</v>
      </c>
      <c r="F118" s="129">
        <v>90</v>
      </c>
      <c r="G118" s="114" t="str">
        <f t="shared" si="1"/>
        <v>Xuất sắc</v>
      </c>
      <c r="H118" s="131"/>
    </row>
    <row r="119" spans="1:8" x14ac:dyDescent="0.25">
      <c r="A119" s="129">
        <v>108</v>
      </c>
      <c r="B119" s="129">
        <v>46</v>
      </c>
      <c r="C119" s="132" t="s">
        <v>520</v>
      </c>
      <c r="D119" s="200" t="s">
        <v>521</v>
      </c>
      <c r="E119" s="146" t="s">
        <v>9</v>
      </c>
      <c r="F119" s="129">
        <v>96</v>
      </c>
      <c r="G119" s="114" t="str">
        <f t="shared" si="1"/>
        <v>Xuất sắc</v>
      </c>
      <c r="H119" s="131"/>
    </row>
    <row r="120" spans="1:8" x14ac:dyDescent="0.25">
      <c r="A120" s="129">
        <v>109</v>
      </c>
      <c r="B120" s="129">
        <v>47</v>
      </c>
      <c r="C120" s="132" t="s">
        <v>589</v>
      </c>
      <c r="D120" s="200" t="s">
        <v>63</v>
      </c>
      <c r="E120" s="146" t="s">
        <v>10</v>
      </c>
      <c r="F120" s="129">
        <v>86</v>
      </c>
      <c r="G120" s="114" t="str">
        <f t="shared" si="1"/>
        <v>Tốt</v>
      </c>
      <c r="H120" s="131"/>
    </row>
    <row r="121" spans="1:8" x14ac:dyDescent="0.25">
      <c r="A121" s="129">
        <v>110</v>
      </c>
      <c r="B121" s="129">
        <v>48</v>
      </c>
      <c r="C121" s="132" t="s">
        <v>553</v>
      </c>
      <c r="D121" s="200" t="s">
        <v>454</v>
      </c>
      <c r="E121" s="146" t="s">
        <v>112</v>
      </c>
      <c r="F121" s="129">
        <v>90</v>
      </c>
      <c r="G121" s="114" t="str">
        <f t="shared" si="1"/>
        <v>Xuất sắc</v>
      </c>
      <c r="H121" s="131"/>
    </row>
    <row r="122" spans="1:8" x14ac:dyDescent="0.25">
      <c r="A122" s="129">
        <v>111</v>
      </c>
      <c r="B122" s="129">
        <v>49</v>
      </c>
      <c r="C122" s="132" t="s">
        <v>573</v>
      </c>
      <c r="D122" s="200" t="s">
        <v>574</v>
      </c>
      <c r="E122" s="146" t="s">
        <v>57</v>
      </c>
      <c r="F122" s="129">
        <v>84</v>
      </c>
      <c r="G122" s="114" t="str">
        <f t="shared" si="1"/>
        <v>Tốt</v>
      </c>
      <c r="H122" s="131"/>
    </row>
    <row r="123" spans="1:8" x14ac:dyDescent="0.25">
      <c r="A123" s="129">
        <v>112</v>
      </c>
      <c r="B123" s="129">
        <v>50</v>
      </c>
      <c r="C123" s="132" t="s">
        <v>536</v>
      </c>
      <c r="D123" s="200" t="s">
        <v>537</v>
      </c>
      <c r="E123" s="146" t="s">
        <v>57</v>
      </c>
      <c r="F123" s="129">
        <v>65</v>
      </c>
      <c r="G123" s="114" t="str">
        <f t="shared" si="1"/>
        <v>Khá</v>
      </c>
      <c r="H123" s="131"/>
    </row>
    <row r="124" spans="1:8" x14ac:dyDescent="0.25">
      <c r="A124" s="129">
        <v>113</v>
      </c>
      <c r="B124" s="129">
        <v>51</v>
      </c>
      <c r="C124" s="132" t="s">
        <v>590</v>
      </c>
      <c r="D124" s="200" t="s">
        <v>43</v>
      </c>
      <c r="E124" s="146" t="s">
        <v>59</v>
      </c>
      <c r="F124" s="129">
        <v>84</v>
      </c>
      <c r="G124" s="114" t="str">
        <f t="shared" si="1"/>
        <v>Tốt</v>
      </c>
      <c r="H124" s="131"/>
    </row>
    <row r="125" spans="1:8" x14ac:dyDescent="0.25">
      <c r="A125" s="129">
        <v>114</v>
      </c>
      <c r="B125" s="129">
        <v>52</v>
      </c>
      <c r="C125" s="132" t="s">
        <v>538</v>
      </c>
      <c r="D125" s="200" t="s">
        <v>539</v>
      </c>
      <c r="E125" s="146" t="s">
        <v>59</v>
      </c>
      <c r="F125" s="129">
        <v>90</v>
      </c>
      <c r="G125" s="114" t="str">
        <f t="shared" si="1"/>
        <v>Xuất sắc</v>
      </c>
      <c r="H125" s="131"/>
    </row>
    <row r="126" spans="1:8" x14ac:dyDescent="0.25">
      <c r="A126" s="129">
        <v>115</v>
      </c>
      <c r="B126" s="129">
        <v>53</v>
      </c>
      <c r="C126" s="132" t="s">
        <v>601</v>
      </c>
      <c r="D126" s="200" t="s">
        <v>56</v>
      </c>
      <c r="E126" s="146" t="s">
        <v>59</v>
      </c>
      <c r="F126" s="129">
        <v>65</v>
      </c>
      <c r="G126" s="114" t="str">
        <f t="shared" si="1"/>
        <v>Khá</v>
      </c>
      <c r="H126" s="131"/>
    </row>
    <row r="127" spans="1:8" x14ac:dyDescent="0.25">
      <c r="A127" s="129">
        <v>116</v>
      </c>
      <c r="B127" s="129">
        <v>54</v>
      </c>
      <c r="C127" s="132" t="s">
        <v>517</v>
      </c>
      <c r="D127" s="200" t="s">
        <v>518</v>
      </c>
      <c r="E127" s="146" t="s">
        <v>59</v>
      </c>
      <c r="F127" s="129">
        <v>70</v>
      </c>
      <c r="G127" s="114" t="str">
        <f t="shared" si="1"/>
        <v>Khá</v>
      </c>
      <c r="H127" s="131"/>
    </row>
    <row r="128" spans="1:8" x14ac:dyDescent="0.25">
      <c r="A128" s="129">
        <v>117</v>
      </c>
      <c r="B128" s="129">
        <v>55</v>
      </c>
      <c r="C128" s="132" t="s">
        <v>522</v>
      </c>
      <c r="D128" s="200" t="s">
        <v>131</v>
      </c>
      <c r="E128" s="146" t="s">
        <v>59</v>
      </c>
      <c r="F128" s="129">
        <v>70</v>
      </c>
      <c r="G128" s="114" t="str">
        <f t="shared" si="1"/>
        <v>Khá</v>
      </c>
      <c r="H128" s="131"/>
    </row>
    <row r="129" spans="1:8" x14ac:dyDescent="0.25">
      <c r="A129" s="129">
        <v>118</v>
      </c>
      <c r="B129" s="129">
        <v>56</v>
      </c>
      <c r="C129" s="132" t="s">
        <v>562</v>
      </c>
      <c r="D129" s="200" t="s">
        <v>563</v>
      </c>
      <c r="E129" s="146" t="s">
        <v>59</v>
      </c>
      <c r="F129" s="129">
        <v>85</v>
      </c>
      <c r="G129" s="114" t="str">
        <f t="shared" si="1"/>
        <v>Tốt</v>
      </c>
      <c r="H129" s="131"/>
    </row>
    <row r="130" spans="1:8" x14ac:dyDescent="0.25">
      <c r="A130" s="129">
        <v>119</v>
      </c>
      <c r="B130" s="129">
        <v>57</v>
      </c>
      <c r="C130" s="132" t="s">
        <v>575</v>
      </c>
      <c r="D130" s="200" t="s">
        <v>121</v>
      </c>
      <c r="E130" s="146" t="s">
        <v>59</v>
      </c>
      <c r="F130" s="129">
        <v>65</v>
      </c>
      <c r="G130" s="114" t="str">
        <f t="shared" si="1"/>
        <v>Khá</v>
      </c>
      <c r="H130" s="131"/>
    </row>
    <row r="131" spans="1:8" x14ac:dyDescent="0.25">
      <c r="A131" s="129">
        <v>120</v>
      </c>
      <c r="B131" s="129">
        <v>58</v>
      </c>
      <c r="C131" s="132" t="s">
        <v>540</v>
      </c>
      <c r="D131" s="200" t="s">
        <v>92</v>
      </c>
      <c r="E131" s="146" t="s">
        <v>82</v>
      </c>
      <c r="F131" s="129">
        <v>89</v>
      </c>
      <c r="G131" s="114" t="str">
        <f t="shared" si="1"/>
        <v>Tốt</v>
      </c>
      <c r="H131" s="131"/>
    </row>
    <row r="132" spans="1:8" x14ac:dyDescent="0.25">
      <c r="A132" s="129">
        <v>121</v>
      </c>
      <c r="B132" s="129">
        <v>59</v>
      </c>
      <c r="C132" s="132" t="s">
        <v>541</v>
      </c>
      <c r="D132" s="200" t="s">
        <v>542</v>
      </c>
      <c r="E132" s="146" t="s">
        <v>61</v>
      </c>
      <c r="F132" s="129">
        <v>90</v>
      </c>
      <c r="G132" s="114" t="str">
        <f t="shared" si="1"/>
        <v>Xuất sắc</v>
      </c>
      <c r="H132" s="131"/>
    </row>
    <row r="133" spans="1:8" x14ac:dyDescent="0.25">
      <c r="A133" s="129">
        <v>122</v>
      </c>
      <c r="B133" s="129">
        <v>60</v>
      </c>
      <c r="C133" s="132" t="s">
        <v>591</v>
      </c>
      <c r="D133" s="200" t="s">
        <v>592</v>
      </c>
      <c r="E133" s="146" t="s">
        <v>11</v>
      </c>
      <c r="F133" s="129">
        <v>65</v>
      </c>
      <c r="G133" s="114" t="str">
        <f t="shared" si="1"/>
        <v>Khá</v>
      </c>
      <c r="H133" s="131"/>
    </row>
    <row r="134" spans="1:8" x14ac:dyDescent="0.25">
      <c r="A134" s="129">
        <v>123</v>
      </c>
      <c r="B134" s="129">
        <v>61</v>
      </c>
      <c r="C134" s="132" t="s">
        <v>576</v>
      </c>
      <c r="D134" s="200" t="s">
        <v>577</v>
      </c>
      <c r="E134" s="146" t="s">
        <v>11</v>
      </c>
      <c r="F134" s="129">
        <v>84</v>
      </c>
      <c r="G134" s="114" t="str">
        <f t="shared" si="1"/>
        <v>Tốt</v>
      </c>
      <c r="H134" s="131"/>
    </row>
    <row r="135" spans="1:8" x14ac:dyDescent="0.25">
      <c r="A135" s="129">
        <v>124</v>
      </c>
      <c r="B135" s="129">
        <v>62</v>
      </c>
      <c r="C135" s="132" t="s">
        <v>593</v>
      </c>
      <c r="D135" s="200" t="s">
        <v>211</v>
      </c>
      <c r="E135" s="146" t="s">
        <v>117</v>
      </c>
      <c r="F135" s="129">
        <v>82</v>
      </c>
      <c r="G135" s="114" t="str">
        <f t="shared" si="1"/>
        <v>Tốt</v>
      </c>
      <c r="H135" s="131"/>
    </row>
    <row r="136" spans="1:8" x14ac:dyDescent="0.25">
      <c r="A136" s="129">
        <v>125</v>
      </c>
      <c r="B136" s="129">
        <v>63</v>
      </c>
      <c r="C136" s="132" t="s">
        <v>561</v>
      </c>
      <c r="D136" s="200" t="s">
        <v>300</v>
      </c>
      <c r="E136" s="146" t="s">
        <v>27</v>
      </c>
      <c r="F136" s="129">
        <v>86</v>
      </c>
      <c r="G136" s="114" t="str">
        <f t="shared" si="1"/>
        <v>Tốt</v>
      </c>
      <c r="H136" s="131"/>
    </row>
    <row r="137" spans="1:8" x14ac:dyDescent="0.25">
      <c r="A137" s="129">
        <v>126</v>
      </c>
      <c r="B137" s="129">
        <v>64</v>
      </c>
      <c r="C137" s="132" t="s">
        <v>523</v>
      </c>
      <c r="D137" s="200" t="s">
        <v>524</v>
      </c>
      <c r="E137" s="146" t="s">
        <v>29</v>
      </c>
      <c r="F137" s="129">
        <v>96</v>
      </c>
      <c r="G137" s="114" t="str">
        <f t="shared" si="1"/>
        <v>Xuất sắc</v>
      </c>
      <c r="H137" s="131"/>
    </row>
    <row r="138" spans="1:8" x14ac:dyDescent="0.25">
      <c r="A138" s="129">
        <v>127</v>
      </c>
      <c r="B138" s="129">
        <v>65</v>
      </c>
      <c r="C138" s="132" t="s">
        <v>519</v>
      </c>
      <c r="D138" s="200" t="s">
        <v>72</v>
      </c>
      <c r="E138" s="146" t="s">
        <v>64</v>
      </c>
      <c r="F138" s="129">
        <v>97</v>
      </c>
      <c r="G138" s="114" t="str">
        <f t="shared" si="1"/>
        <v>Xuất sắc</v>
      </c>
      <c r="H138" s="131"/>
    </row>
    <row r="139" spans="1:8" x14ac:dyDescent="0.25">
      <c r="A139" s="133"/>
      <c r="B139" s="133"/>
      <c r="C139" s="136" t="s">
        <v>617</v>
      </c>
      <c r="D139" s="204"/>
      <c r="E139" s="205"/>
      <c r="F139" s="135"/>
      <c r="G139" s="114"/>
      <c r="H139" s="131"/>
    </row>
    <row r="140" spans="1:8" x14ac:dyDescent="0.25">
      <c r="A140" s="129">
        <v>128</v>
      </c>
      <c r="B140" s="129">
        <v>1</v>
      </c>
      <c r="C140" s="132" t="s">
        <v>652</v>
      </c>
      <c r="D140" s="200" t="s">
        <v>442</v>
      </c>
      <c r="E140" s="201" t="s">
        <v>33</v>
      </c>
      <c r="F140" s="129">
        <v>68</v>
      </c>
      <c r="G140" s="114" t="str">
        <f t="shared" ref="G140:G203" si="2">IF(F140&gt;=90,"Xuất sắc",IF(F140&gt;=80,"Tốt",IF(F140&gt;=65,"Khá",IF(F140&gt;=50,"Trung bình",IF(F140&gt;=35,"Yếu","Kém")))))</f>
        <v>Khá</v>
      </c>
      <c r="H140" s="131"/>
    </row>
    <row r="141" spans="1:8" x14ac:dyDescent="0.25">
      <c r="A141" s="129">
        <f>A140+1</f>
        <v>129</v>
      </c>
      <c r="B141" s="129">
        <v>2</v>
      </c>
      <c r="C141" s="132" t="s">
        <v>701</v>
      </c>
      <c r="D141" s="200" t="s">
        <v>109</v>
      </c>
      <c r="E141" s="201" t="s">
        <v>33</v>
      </c>
      <c r="F141" s="129">
        <v>60</v>
      </c>
      <c r="G141" s="114" t="str">
        <f t="shared" si="2"/>
        <v>Trung bình</v>
      </c>
      <c r="H141" s="131"/>
    </row>
    <row r="142" spans="1:8" x14ac:dyDescent="0.25">
      <c r="A142" s="129">
        <f t="shared" ref="A142:A203" si="3">A141+1</f>
        <v>130</v>
      </c>
      <c r="B142" s="129">
        <v>3</v>
      </c>
      <c r="C142" s="132" t="s">
        <v>633</v>
      </c>
      <c r="D142" s="200" t="s">
        <v>283</v>
      </c>
      <c r="E142" s="201" t="s">
        <v>33</v>
      </c>
      <c r="F142" s="129">
        <v>82</v>
      </c>
      <c r="G142" s="114" t="str">
        <f t="shared" si="2"/>
        <v>Tốt</v>
      </c>
      <c r="H142" s="131"/>
    </row>
    <row r="143" spans="1:8" x14ac:dyDescent="0.25">
      <c r="A143" s="129">
        <f t="shared" si="3"/>
        <v>131</v>
      </c>
      <c r="B143" s="129">
        <v>4</v>
      </c>
      <c r="C143" s="132" t="s">
        <v>653</v>
      </c>
      <c r="D143" s="200" t="s">
        <v>67</v>
      </c>
      <c r="E143" s="201" t="s">
        <v>33</v>
      </c>
      <c r="F143" s="129">
        <v>70</v>
      </c>
      <c r="G143" s="114" t="str">
        <f t="shared" si="2"/>
        <v>Khá</v>
      </c>
      <c r="H143" s="131"/>
    </row>
    <row r="144" spans="1:8" x14ac:dyDescent="0.25">
      <c r="A144" s="129">
        <f t="shared" si="3"/>
        <v>132</v>
      </c>
      <c r="B144" s="129">
        <v>5</v>
      </c>
      <c r="C144" s="132" t="s">
        <v>696</v>
      </c>
      <c r="D144" s="200" t="s">
        <v>697</v>
      </c>
      <c r="E144" s="201" t="s">
        <v>33</v>
      </c>
      <c r="F144" s="129">
        <v>65</v>
      </c>
      <c r="G144" s="114" t="str">
        <f t="shared" si="2"/>
        <v>Khá</v>
      </c>
      <c r="H144" s="131"/>
    </row>
    <row r="145" spans="1:8" x14ac:dyDescent="0.25">
      <c r="A145" s="129">
        <f t="shared" si="3"/>
        <v>133</v>
      </c>
      <c r="B145" s="129">
        <v>6</v>
      </c>
      <c r="C145" s="132" t="s">
        <v>669</v>
      </c>
      <c r="D145" s="200" t="s">
        <v>17</v>
      </c>
      <c r="E145" s="201" t="s">
        <v>182</v>
      </c>
      <c r="F145" s="129">
        <v>65</v>
      </c>
      <c r="G145" s="114" t="str">
        <f t="shared" si="2"/>
        <v>Khá</v>
      </c>
      <c r="H145" s="131"/>
    </row>
    <row r="146" spans="1:8" x14ac:dyDescent="0.25">
      <c r="A146" s="129">
        <f t="shared" si="3"/>
        <v>134</v>
      </c>
      <c r="B146" s="129">
        <v>7</v>
      </c>
      <c r="C146" s="132" t="s">
        <v>702</v>
      </c>
      <c r="D146" s="200" t="s">
        <v>703</v>
      </c>
      <c r="E146" s="201" t="s">
        <v>704</v>
      </c>
      <c r="F146" s="129">
        <v>63</v>
      </c>
      <c r="G146" s="114" t="str">
        <f t="shared" si="2"/>
        <v>Trung bình</v>
      </c>
      <c r="H146" s="131"/>
    </row>
    <row r="147" spans="1:8" x14ac:dyDescent="0.25">
      <c r="A147" s="129">
        <f t="shared" si="3"/>
        <v>135</v>
      </c>
      <c r="B147" s="129">
        <v>8</v>
      </c>
      <c r="C147" s="132" t="s">
        <v>691</v>
      </c>
      <c r="D147" s="200" t="s">
        <v>242</v>
      </c>
      <c r="E147" s="201" t="s">
        <v>5</v>
      </c>
      <c r="F147" s="129">
        <v>65</v>
      </c>
      <c r="G147" s="114" t="str">
        <f t="shared" si="2"/>
        <v>Khá</v>
      </c>
      <c r="H147" s="131"/>
    </row>
    <row r="148" spans="1:8" x14ac:dyDescent="0.25">
      <c r="A148" s="129">
        <f t="shared" si="3"/>
        <v>136</v>
      </c>
      <c r="B148" s="129">
        <v>9</v>
      </c>
      <c r="C148" s="132" t="s">
        <v>634</v>
      </c>
      <c r="D148" s="200" t="s">
        <v>137</v>
      </c>
      <c r="E148" s="201" t="s">
        <v>37</v>
      </c>
      <c r="F148" s="129">
        <v>90</v>
      </c>
      <c r="G148" s="114" t="str">
        <f t="shared" si="2"/>
        <v>Xuất sắc</v>
      </c>
      <c r="H148" s="131"/>
    </row>
    <row r="149" spans="1:8" x14ac:dyDescent="0.25">
      <c r="A149" s="129">
        <f t="shared" si="3"/>
        <v>137</v>
      </c>
      <c r="B149" s="129">
        <v>10</v>
      </c>
      <c r="C149" s="132" t="s">
        <v>629</v>
      </c>
      <c r="D149" s="200" t="s">
        <v>324</v>
      </c>
      <c r="E149" s="201" t="s">
        <v>38</v>
      </c>
      <c r="F149" s="129">
        <v>71</v>
      </c>
      <c r="G149" s="114" t="str">
        <f t="shared" si="2"/>
        <v>Khá</v>
      </c>
      <c r="H149" s="131"/>
    </row>
    <row r="150" spans="1:8" x14ac:dyDescent="0.25">
      <c r="A150" s="129">
        <f t="shared" si="3"/>
        <v>138</v>
      </c>
      <c r="B150" s="129">
        <v>11</v>
      </c>
      <c r="C150" s="132" t="s">
        <v>654</v>
      </c>
      <c r="D150" s="200" t="s">
        <v>655</v>
      </c>
      <c r="E150" s="201" t="s">
        <v>6</v>
      </c>
      <c r="F150" s="129">
        <v>70</v>
      </c>
      <c r="G150" s="114" t="str">
        <f t="shared" si="2"/>
        <v>Khá</v>
      </c>
      <c r="H150" s="131"/>
    </row>
    <row r="151" spans="1:8" x14ac:dyDescent="0.25">
      <c r="A151" s="129">
        <f t="shared" si="3"/>
        <v>139</v>
      </c>
      <c r="B151" s="129">
        <v>12</v>
      </c>
      <c r="C151" s="132" t="s">
        <v>635</v>
      </c>
      <c r="D151" s="200" t="s">
        <v>636</v>
      </c>
      <c r="E151" s="201" t="s">
        <v>13</v>
      </c>
      <c r="F151" s="129">
        <v>70</v>
      </c>
      <c r="G151" s="114" t="str">
        <f t="shared" si="2"/>
        <v>Khá</v>
      </c>
      <c r="H151" s="131"/>
    </row>
    <row r="152" spans="1:8" x14ac:dyDescent="0.25">
      <c r="A152" s="129">
        <f t="shared" si="3"/>
        <v>140</v>
      </c>
      <c r="B152" s="129">
        <v>13</v>
      </c>
      <c r="C152" s="132" t="s">
        <v>637</v>
      </c>
      <c r="D152" s="200" t="s">
        <v>638</v>
      </c>
      <c r="E152" s="201" t="s">
        <v>13</v>
      </c>
      <c r="F152" s="129">
        <v>68</v>
      </c>
      <c r="G152" s="114" t="str">
        <f t="shared" si="2"/>
        <v>Khá</v>
      </c>
      <c r="H152" s="131"/>
    </row>
    <row r="153" spans="1:8" x14ac:dyDescent="0.25">
      <c r="A153" s="129">
        <f t="shared" si="3"/>
        <v>141</v>
      </c>
      <c r="B153" s="129">
        <v>14</v>
      </c>
      <c r="C153" s="132" t="s">
        <v>618</v>
      </c>
      <c r="D153" s="200" t="s">
        <v>619</v>
      </c>
      <c r="E153" s="201" t="s">
        <v>40</v>
      </c>
      <c r="F153" s="129">
        <v>96</v>
      </c>
      <c r="G153" s="114" t="str">
        <f t="shared" si="2"/>
        <v>Xuất sắc</v>
      </c>
      <c r="H153" s="131"/>
    </row>
    <row r="154" spans="1:8" x14ac:dyDescent="0.25">
      <c r="A154" s="129">
        <f t="shared" si="3"/>
        <v>142</v>
      </c>
      <c r="B154" s="129">
        <v>15</v>
      </c>
      <c r="C154" s="132" t="s">
        <v>679</v>
      </c>
      <c r="D154" s="200" t="s">
        <v>680</v>
      </c>
      <c r="E154" s="201" t="s">
        <v>40</v>
      </c>
      <c r="F154" s="129">
        <v>68</v>
      </c>
      <c r="G154" s="114" t="str">
        <f t="shared" si="2"/>
        <v>Khá</v>
      </c>
      <c r="H154" s="131"/>
    </row>
    <row r="155" spans="1:8" x14ac:dyDescent="0.25">
      <c r="A155" s="129">
        <f t="shared" si="3"/>
        <v>143</v>
      </c>
      <c r="B155" s="129">
        <v>16</v>
      </c>
      <c r="C155" s="132" t="s">
        <v>656</v>
      </c>
      <c r="D155" s="200" t="s">
        <v>69</v>
      </c>
      <c r="E155" s="201" t="s">
        <v>42</v>
      </c>
      <c r="F155" s="129">
        <v>88</v>
      </c>
      <c r="G155" s="114" t="str">
        <f t="shared" si="2"/>
        <v>Tốt</v>
      </c>
      <c r="H155" s="131"/>
    </row>
    <row r="156" spans="1:8" x14ac:dyDescent="0.25">
      <c r="A156" s="129">
        <f t="shared" si="3"/>
        <v>144</v>
      </c>
      <c r="B156" s="129">
        <v>17</v>
      </c>
      <c r="C156" s="132" t="s">
        <v>657</v>
      </c>
      <c r="D156" s="200" t="s">
        <v>45</v>
      </c>
      <c r="E156" s="201" t="s">
        <v>44</v>
      </c>
      <c r="F156" s="129">
        <v>65</v>
      </c>
      <c r="G156" s="114" t="str">
        <f t="shared" si="2"/>
        <v>Khá</v>
      </c>
      <c r="H156" s="131"/>
    </row>
    <row r="157" spans="1:8" x14ac:dyDescent="0.25">
      <c r="A157" s="129">
        <f t="shared" si="3"/>
        <v>145</v>
      </c>
      <c r="B157" s="129">
        <v>18</v>
      </c>
      <c r="C157" s="132" t="s">
        <v>658</v>
      </c>
      <c r="D157" s="200" t="s">
        <v>45</v>
      </c>
      <c r="E157" s="201" t="s">
        <v>44</v>
      </c>
      <c r="F157" s="129">
        <v>65</v>
      </c>
      <c r="G157" s="114" t="str">
        <f t="shared" si="2"/>
        <v>Khá</v>
      </c>
      <c r="H157" s="131"/>
    </row>
    <row r="158" spans="1:8" x14ac:dyDescent="0.25">
      <c r="A158" s="129">
        <f t="shared" si="3"/>
        <v>146</v>
      </c>
      <c r="B158" s="129">
        <v>19</v>
      </c>
      <c r="C158" s="132" t="s">
        <v>639</v>
      </c>
      <c r="D158" s="200" t="s">
        <v>43</v>
      </c>
      <c r="E158" s="201" t="s">
        <v>268</v>
      </c>
      <c r="F158" s="129">
        <v>70</v>
      </c>
      <c r="G158" s="114" t="str">
        <f t="shared" si="2"/>
        <v>Khá</v>
      </c>
      <c r="H158" s="131"/>
    </row>
    <row r="159" spans="1:8" x14ac:dyDescent="0.25">
      <c r="A159" s="129">
        <f t="shared" si="3"/>
        <v>147</v>
      </c>
      <c r="B159" s="129">
        <v>20</v>
      </c>
      <c r="C159" s="132" t="s">
        <v>692</v>
      </c>
      <c r="D159" s="200" t="s">
        <v>321</v>
      </c>
      <c r="E159" s="201" t="s">
        <v>177</v>
      </c>
      <c r="F159" s="129">
        <v>65</v>
      </c>
      <c r="G159" s="114" t="str">
        <f t="shared" si="2"/>
        <v>Khá</v>
      </c>
      <c r="H159" s="131"/>
    </row>
    <row r="160" spans="1:8" x14ac:dyDescent="0.25">
      <c r="A160" s="129">
        <f t="shared" si="3"/>
        <v>148</v>
      </c>
      <c r="B160" s="129">
        <v>21</v>
      </c>
      <c r="C160" s="132" t="s">
        <v>659</v>
      </c>
      <c r="D160" s="200" t="s">
        <v>660</v>
      </c>
      <c r="E160" s="201" t="s">
        <v>20</v>
      </c>
      <c r="F160" s="129">
        <v>81</v>
      </c>
      <c r="G160" s="114" t="str">
        <f t="shared" si="2"/>
        <v>Tốt</v>
      </c>
      <c r="H160" s="131"/>
    </row>
    <row r="161" spans="1:8" x14ac:dyDescent="0.25">
      <c r="A161" s="129">
        <f t="shared" si="3"/>
        <v>149</v>
      </c>
      <c r="B161" s="129">
        <v>22</v>
      </c>
      <c r="C161" s="132" t="s">
        <v>661</v>
      </c>
      <c r="D161" s="200" t="s">
        <v>662</v>
      </c>
      <c r="E161" s="201" t="s">
        <v>20</v>
      </c>
      <c r="F161" s="129">
        <v>70</v>
      </c>
      <c r="G161" s="114" t="str">
        <f t="shared" si="2"/>
        <v>Khá</v>
      </c>
      <c r="H161" s="131"/>
    </row>
    <row r="162" spans="1:8" x14ac:dyDescent="0.25">
      <c r="A162" s="129">
        <f t="shared" si="3"/>
        <v>150</v>
      </c>
      <c r="B162" s="129">
        <v>23</v>
      </c>
      <c r="C162" s="132" t="s">
        <v>640</v>
      </c>
      <c r="D162" s="200" t="s">
        <v>311</v>
      </c>
      <c r="E162" s="201" t="s">
        <v>20</v>
      </c>
      <c r="F162" s="129">
        <v>70</v>
      </c>
      <c r="G162" s="114" t="str">
        <f t="shared" si="2"/>
        <v>Khá</v>
      </c>
      <c r="H162" s="131"/>
    </row>
    <row r="163" spans="1:8" x14ac:dyDescent="0.25">
      <c r="A163" s="129">
        <f t="shared" si="3"/>
        <v>151</v>
      </c>
      <c r="B163" s="129">
        <v>24</v>
      </c>
      <c r="C163" s="132" t="s">
        <v>674</v>
      </c>
      <c r="D163" s="200" t="s">
        <v>47</v>
      </c>
      <c r="E163" s="201" t="s">
        <v>53</v>
      </c>
      <c r="F163" s="129">
        <v>67</v>
      </c>
      <c r="G163" s="114" t="str">
        <f t="shared" si="2"/>
        <v>Khá</v>
      </c>
      <c r="H163" s="131"/>
    </row>
    <row r="164" spans="1:8" x14ac:dyDescent="0.25">
      <c r="A164" s="129">
        <f t="shared" si="3"/>
        <v>152</v>
      </c>
      <c r="B164" s="129">
        <v>25</v>
      </c>
      <c r="C164" s="132" t="s">
        <v>685</v>
      </c>
      <c r="D164" s="200" t="s">
        <v>69</v>
      </c>
      <c r="E164" s="201" t="s">
        <v>53</v>
      </c>
      <c r="F164" s="129">
        <v>65</v>
      </c>
      <c r="G164" s="114" t="str">
        <f t="shared" si="2"/>
        <v>Khá</v>
      </c>
      <c r="H164" s="131"/>
    </row>
    <row r="165" spans="1:8" x14ac:dyDescent="0.25">
      <c r="A165" s="129">
        <f t="shared" si="3"/>
        <v>153</v>
      </c>
      <c r="B165" s="129">
        <v>26</v>
      </c>
      <c r="C165" s="132" t="s">
        <v>698</v>
      </c>
      <c r="D165" s="200" t="s">
        <v>325</v>
      </c>
      <c r="E165" s="201" t="s">
        <v>326</v>
      </c>
      <c r="F165" s="129">
        <v>57</v>
      </c>
      <c r="G165" s="114" t="str">
        <f t="shared" si="2"/>
        <v>Trung bình</v>
      </c>
      <c r="H165" s="131"/>
    </row>
    <row r="166" spans="1:8" x14ac:dyDescent="0.25">
      <c r="A166" s="129">
        <f t="shared" si="3"/>
        <v>154</v>
      </c>
      <c r="B166" s="129">
        <v>27</v>
      </c>
      <c r="C166" s="132" t="s">
        <v>630</v>
      </c>
      <c r="D166" s="200" t="s">
        <v>555</v>
      </c>
      <c r="E166" s="201" t="s">
        <v>77</v>
      </c>
      <c r="F166" s="129">
        <v>67</v>
      </c>
      <c r="G166" s="114" t="str">
        <f t="shared" si="2"/>
        <v>Khá</v>
      </c>
      <c r="H166" s="131"/>
    </row>
    <row r="167" spans="1:8" x14ac:dyDescent="0.25">
      <c r="A167" s="129">
        <f t="shared" si="3"/>
        <v>155</v>
      </c>
      <c r="B167" s="129">
        <v>28</v>
      </c>
      <c r="C167" s="132" t="s">
        <v>663</v>
      </c>
      <c r="D167" s="200" t="s">
        <v>664</v>
      </c>
      <c r="E167" s="201" t="s">
        <v>96</v>
      </c>
      <c r="F167" s="129">
        <v>80</v>
      </c>
      <c r="G167" s="114" t="str">
        <f t="shared" si="2"/>
        <v>Tốt</v>
      </c>
      <c r="H167" s="131"/>
    </row>
    <row r="168" spans="1:8" x14ac:dyDescent="0.25">
      <c r="A168" s="129">
        <f t="shared" si="3"/>
        <v>156</v>
      </c>
      <c r="B168" s="129">
        <v>29</v>
      </c>
      <c r="C168" s="132" t="s">
        <v>670</v>
      </c>
      <c r="D168" s="200" t="s">
        <v>127</v>
      </c>
      <c r="E168" s="201" t="s">
        <v>96</v>
      </c>
      <c r="F168" s="129">
        <v>67</v>
      </c>
      <c r="G168" s="114" t="str">
        <f t="shared" si="2"/>
        <v>Khá</v>
      </c>
      <c r="H168" s="131"/>
    </row>
    <row r="169" spans="1:8" x14ac:dyDescent="0.25">
      <c r="A169" s="129">
        <f t="shared" si="3"/>
        <v>157</v>
      </c>
      <c r="B169" s="129">
        <v>30</v>
      </c>
      <c r="C169" s="132" t="s">
        <v>625</v>
      </c>
      <c r="D169" s="200" t="s">
        <v>626</v>
      </c>
      <c r="E169" s="201" t="s">
        <v>7</v>
      </c>
      <c r="F169" s="129">
        <v>70</v>
      </c>
      <c r="G169" s="114" t="str">
        <f t="shared" si="2"/>
        <v>Khá</v>
      </c>
      <c r="H169" s="131"/>
    </row>
    <row r="170" spans="1:8" x14ac:dyDescent="0.25">
      <c r="A170" s="129">
        <f t="shared" si="3"/>
        <v>158</v>
      </c>
      <c r="B170" s="129">
        <v>31</v>
      </c>
      <c r="C170" s="132" t="s">
        <v>684</v>
      </c>
      <c r="D170" s="200" t="s">
        <v>161</v>
      </c>
      <c r="E170" s="201" t="s">
        <v>7</v>
      </c>
      <c r="F170" s="129">
        <v>67</v>
      </c>
      <c r="G170" s="114" t="str">
        <f t="shared" si="2"/>
        <v>Khá</v>
      </c>
      <c r="H170" s="131"/>
    </row>
    <row r="171" spans="1:8" x14ac:dyDescent="0.25">
      <c r="A171" s="129">
        <f t="shared" si="3"/>
        <v>159</v>
      </c>
      <c r="B171" s="129">
        <v>32</v>
      </c>
      <c r="C171" s="132" t="s">
        <v>681</v>
      </c>
      <c r="D171" s="200" t="s">
        <v>56</v>
      </c>
      <c r="E171" s="201" t="s">
        <v>24</v>
      </c>
      <c r="F171" s="129">
        <v>85</v>
      </c>
      <c r="G171" s="114" t="str">
        <f t="shared" si="2"/>
        <v>Tốt</v>
      </c>
      <c r="H171" s="131"/>
    </row>
    <row r="172" spans="1:8" x14ac:dyDescent="0.25">
      <c r="A172" s="129">
        <f t="shared" si="3"/>
        <v>160</v>
      </c>
      <c r="B172" s="129">
        <v>33</v>
      </c>
      <c r="C172" s="132" t="s">
        <v>627</v>
      </c>
      <c r="D172" s="200" t="s">
        <v>628</v>
      </c>
      <c r="E172" s="201" t="s">
        <v>78</v>
      </c>
      <c r="F172" s="129">
        <v>89</v>
      </c>
      <c r="G172" s="114" t="str">
        <f t="shared" si="2"/>
        <v>Tốt</v>
      </c>
      <c r="H172" s="131"/>
    </row>
    <row r="173" spans="1:8" x14ac:dyDescent="0.25">
      <c r="A173" s="129">
        <f t="shared" si="3"/>
        <v>161</v>
      </c>
      <c r="B173" s="129">
        <v>34</v>
      </c>
      <c r="C173" s="132" t="s">
        <v>689</v>
      </c>
      <c r="D173" s="200" t="s">
        <v>690</v>
      </c>
      <c r="E173" s="201" t="s">
        <v>21</v>
      </c>
      <c r="F173" s="129">
        <v>65</v>
      </c>
      <c r="G173" s="114" t="str">
        <f t="shared" si="2"/>
        <v>Khá</v>
      </c>
      <c r="H173" s="131"/>
    </row>
    <row r="174" spans="1:8" x14ac:dyDescent="0.25">
      <c r="A174" s="129">
        <f t="shared" si="3"/>
        <v>162</v>
      </c>
      <c r="B174" s="129">
        <v>35</v>
      </c>
      <c r="C174" s="132" t="s">
        <v>620</v>
      </c>
      <c r="D174" s="200" t="s">
        <v>621</v>
      </c>
      <c r="E174" s="201" t="s">
        <v>139</v>
      </c>
      <c r="F174" s="129">
        <v>95</v>
      </c>
      <c r="G174" s="114" t="str">
        <f t="shared" si="2"/>
        <v>Xuất sắc</v>
      </c>
      <c r="H174" s="131"/>
    </row>
    <row r="175" spans="1:8" x14ac:dyDescent="0.25">
      <c r="A175" s="129">
        <f t="shared" si="3"/>
        <v>163</v>
      </c>
      <c r="B175" s="129">
        <v>36</v>
      </c>
      <c r="C175" s="132" t="s">
        <v>707</v>
      </c>
      <c r="D175" s="200" t="s">
        <v>142</v>
      </c>
      <c r="E175" s="201" t="s">
        <v>139</v>
      </c>
      <c r="F175" s="129">
        <v>57</v>
      </c>
      <c r="G175" s="114" t="str">
        <f t="shared" si="2"/>
        <v>Trung bình</v>
      </c>
      <c r="H175" s="131"/>
    </row>
    <row r="176" spans="1:8" x14ac:dyDescent="0.25">
      <c r="A176" s="129">
        <f t="shared" si="3"/>
        <v>164</v>
      </c>
      <c r="B176" s="129">
        <v>37</v>
      </c>
      <c r="C176" s="132" t="s">
        <v>622</v>
      </c>
      <c r="D176" s="200" t="s">
        <v>623</v>
      </c>
      <c r="E176" s="201" t="s">
        <v>139</v>
      </c>
      <c r="F176" s="129">
        <v>80</v>
      </c>
      <c r="G176" s="114" t="str">
        <f t="shared" si="2"/>
        <v>Tốt</v>
      </c>
      <c r="H176" s="131"/>
    </row>
    <row r="177" spans="1:8" x14ac:dyDescent="0.25">
      <c r="A177" s="129">
        <f t="shared" si="3"/>
        <v>165</v>
      </c>
      <c r="B177" s="129">
        <v>38</v>
      </c>
      <c r="C177" s="132" t="s">
        <v>687</v>
      </c>
      <c r="D177" s="200" t="s">
        <v>51</v>
      </c>
      <c r="E177" s="201" t="s">
        <v>149</v>
      </c>
      <c r="F177" s="129">
        <v>82</v>
      </c>
      <c r="G177" s="114" t="str">
        <f t="shared" si="2"/>
        <v>Tốt</v>
      </c>
      <c r="H177" s="131"/>
    </row>
    <row r="178" spans="1:8" x14ac:dyDescent="0.25">
      <c r="A178" s="129">
        <f t="shared" si="3"/>
        <v>166</v>
      </c>
      <c r="B178" s="129">
        <v>39</v>
      </c>
      <c r="C178" s="132" t="s">
        <v>641</v>
      </c>
      <c r="D178" s="200" t="s">
        <v>141</v>
      </c>
      <c r="E178" s="201" t="s">
        <v>25</v>
      </c>
      <c r="F178" s="129">
        <v>80</v>
      </c>
      <c r="G178" s="114" t="str">
        <f t="shared" si="2"/>
        <v>Tốt</v>
      </c>
      <c r="H178" s="131"/>
    </row>
    <row r="179" spans="1:8" x14ac:dyDescent="0.25">
      <c r="A179" s="129">
        <f t="shared" si="3"/>
        <v>167</v>
      </c>
      <c r="B179" s="129">
        <v>40</v>
      </c>
      <c r="C179" s="132" t="s">
        <v>671</v>
      </c>
      <c r="D179" s="200" t="s">
        <v>281</v>
      </c>
      <c r="E179" s="201" t="s">
        <v>25</v>
      </c>
      <c r="F179" s="135">
        <v>67</v>
      </c>
      <c r="G179" s="114" t="str">
        <f t="shared" si="2"/>
        <v>Khá</v>
      </c>
      <c r="H179" s="131"/>
    </row>
    <row r="180" spans="1:8" x14ac:dyDescent="0.25">
      <c r="A180" s="129">
        <f t="shared" si="3"/>
        <v>168</v>
      </c>
      <c r="B180" s="129">
        <v>41</v>
      </c>
      <c r="C180" s="132" t="s">
        <v>682</v>
      </c>
      <c r="D180" s="200" t="s">
        <v>110</v>
      </c>
      <c r="E180" s="201" t="s">
        <v>130</v>
      </c>
      <c r="F180" s="129">
        <v>70</v>
      </c>
      <c r="G180" s="114" t="str">
        <f t="shared" si="2"/>
        <v>Khá</v>
      </c>
      <c r="H180" s="131"/>
    </row>
    <row r="181" spans="1:8" x14ac:dyDescent="0.25">
      <c r="A181" s="129">
        <f t="shared" si="3"/>
        <v>169</v>
      </c>
      <c r="B181" s="129">
        <v>42</v>
      </c>
      <c r="C181" s="132" t="s">
        <v>665</v>
      </c>
      <c r="D181" s="200" t="s">
        <v>121</v>
      </c>
      <c r="E181" s="201" t="s">
        <v>9</v>
      </c>
      <c r="F181" s="129">
        <v>70</v>
      </c>
      <c r="G181" s="114" t="str">
        <f t="shared" si="2"/>
        <v>Khá</v>
      </c>
      <c r="H181" s="131"/>
    </row>
    <row r="182" spans="1:8" x14ac:dyDescent="0.25">
      <c r="A182" s="129">
        <f t="shared" si="3"/>
        <v>170</v>
      </c>
      <c r="B182" s="129">
        <v>43</v>
      </c>
      <c r="C182" s="132" t="s">
        <v>666</v>
      </c>
      <c r="D182" s="200" t="s">
        <v>667</v>
      </c>
      <c r="E182" s="201" t="s">
        <v>9</v>
      </c>
      <c r="F182" s="129">
        <v>86</v>
      </c>
      <c r="G182" s="114" t="str">
        <f t="shared" si="2"/>
        <v>Tốt</v>
      </c>
      <c r="H182" s="131"/>
    </row>
    <row r="183" spans="1:8" x14ac:dyDescent="0.25">
      <c r="A183" s="129">
        <f t="shared" si="3"/>
        <v>171</v>
      </c>
      <c r="B183" s="129">
        <v>44</v>
      </c>
      <c r="C183" s="132" t="s">
        <v>699</v>
      </c>
      <c r="D183" s="200" t="s">
        <v>700</v>
      </c>
      <c r="E183" s="201" t="s">
        <v>319</v>
      </c>
      <c r="F183" s="129">
        <v>65</v>
      </c>
      <c r="G183" s="114" t="str">
        <f t="shared" si="2"/>
        <v>Khá</v>
      </c>
      <c r="H183" s="131"/>
    </row>
    <row r="184" spans="1:8" x14ac:dyDescent="0.25">
      <c r="A184" s="129">
        <f t="shared" si="3"/>
        <v>172</v>
      </c>
      <c r="B184" s="129">
        <v>45</v>
      </c>
      <c r="C184" s="132" t="s">
        <v>624</v>
      </c>
      <c r="D184" s="200" t="s">
        <v>63</v>
      </c>
      <c r="E184" s="201" t="s">
        <v>79</v>
      </c>
      <c r="F184" s="129">
        <v>95</v>
      </c>
      <c r="G184" s="114" t="str">
        <f t="shared" si="2"/>
        <v>Xuất sắc</v>
      </c>
      <c r="H184" s="131"/>
    </row>
    <row r="185" spans="1:8" x14ac:dyDescent="0.25">
      <c r="A185" s="129">
        <f t="shared" si="3"/>
        <v>173</v>
      </c>
      <c r="B185" s="129">
        <v>46</v>
      </c>
      <c r="C185" s="132" t="s">
        <v>677</v>
      </c>
      <c r="D185" s="200" t="s">
        <v>632</v>
      </c>
      <c r="E185" s="201" t="s">
        <v>678</v>
      </c>
      <c r="F185" s="129">
        <v>65</v>
      </c>
      <c r="G185" s="114" t="str">
        <f t="shared" si="2"/>
        <v>Khá</v>
      </c>
      <c r="H185" s="131"/>
    </row>
    <row r="186" spans="1:8" x14ac:dyDescent="0.25">
      <c r="A186" s="129">
        <f t="shared" si="3"/>
        <v>174</v>
      </c>
      <c r="B186" s="129">
        <v>47</v>
      </c>
      <c r="C186" s="132" t="s">
        <v>683</v>
      </c>
      <c r="D186" s="200" t="s">
        <v>537</v>
      </c>
      <c r="E186" s="201" t="s">
        <v>57</v>
      </c>
      <c r="F186" s="129">
        <v>80</v>
      </c>
      <c r="G186" s="114" t="str">
        <f t="shared" si="2"/>
        <v>Tốt</v>
      </c>
      <c r="H186" s="131"/>
    </row>
    <row r="187" spans="1:8" x14ac:dyDescent="0.25">
      <c r="A187" s="129">
        <f t="shared" si="3"/>
        <v>175</v>
      </c>
      <c r="B187" s="129">
        <v>48</v>
      </c>
      <c r="C187" s="132" t="s">
        <v>708</v>
      </c>
      <c r="D187" s="200" t="s">
        <v>320</v>
      </c>
      <c r="E187" s="201" t="s">
        <v>57</v>
      </c>
      <c r="F187" s="129">
        <v>65</v>
      </c>
      <c r="G187" s="114" t="str">
        <f t="shared" si="2"/>
        <v>Khá</v>
      </c>
      <c r="H187" s="131"/>
    </row>
    <row r="188" spans="1:8" x14ac:dyDescent="0.25">
      <c r="A188" s="129">
        <f t="shared" si="3"/>
        <v>176</v>
      </c>
      <c r="B188" s="129">
        <v>49</v>
      </c>
      <c r="C188" s="132" t="s">
        <v>631</v>
      </c>
      <c r="D188" s="200" t="s">
        <v>632</v>
      </c>
      <c r="E188" s="201" t="s">
        <v>57</v>
      </c>
      <c r="F188" s="129">
        <v>71</v>
      </c>
      <c r="G188" s="114" t="str">
        <f t="shared" si="2"/>
        <v>Khá</v>
      </c>
      <c r="H188" s="131"/>
    </row>
    <row r="189" spans="1:8" x14ac:dyDescent="0.25">
      <c r="A189" s="129">
        <f t="shared" si="3"/>
        <v>177</v>
      </c>
      <c r="B189" s="129">
        <v>50</v>
      </c>
      <c r="C189" s="132" t="s">
        <v>686</v>
      </c>
      <c r="D189" s="200" t="s">
        <v>60</v>
      </c>
      <c r="E189" s="201" t="s">
        <v>58</v>
      </c>
      <c r="F189" s="135">
        <v>66</v>
      </c>
      <c r="G189" s="114" t="str">
        <f t="shared" si="2"/>
        <v>Khá</v>
      </c>
      <c r="H189" s="131"/>
    </row>
    <row r="190" spans="1:8" x14ac:dyDescent="0.25">
      <c r="A190" s="129">
        <f t="shared" si="3"/>
        <v>178</v>
      </c>
      <c r="B190" s="129">
        <v>51</v>
      </c>
      <c r="C190" s="132" t="s">
        <v>695</v>
      </c>
      <c r="D190" s="200" t="s">
        <v>48</v>
      </c>
      <c r="E190" s="201" t="s">
        <v>58</v>
      </c>
      <c r="F190" s="129">
        <v>65</v>
      </c>
      <c r="G190" s="114" t="str">
        <f t="shared" si="2"/>
        <v>Khá</v>
      </c>
      <c r="H190" s="131"/>
    </row>
    <row r="191" spans="1:8" x14ac:dyDescent="0.25">
      <c r="A191" s="129">
        <f t="shared" si="3"/>
        <v>179</v>
      </c>
      <c r="B191" s="129">
        <v>52</v>
      </c>
      <c r="C191" s="132" t="s">
        <v>642</v>
      </c>
      <c r="D191" s="200" t="s">
        <v>43</v>
      </c>
      <c r="E191" s="201" t="s">
        <v>59</v>
      </c>
      <c r="F191" s="129">
        <v>69</v>
      </c>
      <c r="G191" s="114" t="str">
        <f t="shared" si="2"/>
        <v>Khá</v>
      </c>
      <c r="H191" s="131"/>
    </row>
    <row r="192" spans="1:8" x14ac:dyDescent="0.25">
      <c r="A192" s="129">
        <f t="shared" si="3"/>
        <v>180</v>
      </c>
      <c r="B192" s="129">
        <v>53</v>
      </c>
      <c r="C192" s="132" t="s">
        <v>643</v>
      </c>
      <c r="D192" s="200" t="s">
        <v>121</v>
      </c>
      <c r="E192" s="201" t="s">
        <v>59</v>
      </c>
      <c r="F192" s="129">
        <v>90</v>
      </c>
      <c r="G192" s="114" t="str">
        <f t="shared" si="2"/>
        <v>Xuất sắc</v>
      </c>
      <c r="H192" s="131"/>
    </row>
    <row r="193" spans="1:8" x14ac:dyDescent="0.25">
      <c r="A193" s="129">
        <f t="shared" si="3"/>
        <v>181</v>
      </c>
      <c r="B193" s="129">
        <v>54</v>
      </c>
      <c r="C193" s="132" t="s">
        <v>672</v>
      </c>
      <c r="D193" s="200" t="s">
        <v>673</v>
      </c>
      <c r="E193" s="201" t="s">
        <v>59</v>
      </c>
      <c r="F193" s="129">
        <v>65</v>
      </c>
      <c r="G193" s="114" t="str">
        <f t="shared" si="2"/>
        <v>Khá</v>
      </c>
      <c r="H193" s="131"/>
    </row>
    <row r="194" spans="1:8" x14ac:dyDescent="0.25">
      <c r="A194" s="129">
        <f t="shared" si="3"/>
        <v>182</v>
      </c>
      <c r="B194" s="129">
        <v>55</v>
      </c>
      <c r="C194" s="132" t="s">
        <v>644</v>
      </c>
      <c r="D194" s="200" t="s">
        <v>645</v>
      </c>
      <c r="E194" s="201" t="s">
        <v>646</v>
      </c>
      <c r="F194" s="129">
        <v>88</v>
      </c>
      <c r="G194" s="114" t="str">
        <f t="shared" si="2"/>
        <v>Tốt</v>
      </c>
      <c r="H194" s="131"/>
    </row>
    <row r="195" spans="1:8" x14ac:dyDescent="0.25">
      <c r="A195" s="129">
        <f t="shared" si="3"/>
        <v>183</v>
      </c>
      <c r="B195" s="129">
        <v>56</v>
      </c>
      <c r="C195" s="132" t="s">
        <v>693</v>
      </c>
      <c r="D195" s="200" t="s">
        <v>328</v>
      </c>
      <c r="E195" s="201" t="s">
        <v>296</v>
      </c>
      <c r="F195" s="129">
        <v>65</v>
      </c>
      <c r="G195" s="114" t="str">
        <f t="shared" si="2"/>
        <v>Khá</v>
      </c>
      <c r="H195" s="131"/>
    </row>
    <row r="196" spans="1:8" x14ac:dyDescent="0.25">
      <c r="A196" s="129">
        <f t="shared" si="3"/>
        <v>184</v>
      </c>
      <c r="B196" s="129">
        <v>57</v>
      </c>
      <c r="C196" s="132" t="s">
        <v>668</v>
      </c>
      <c r="D196" s="200" t="s">
        <v>189</v>
      </c>
      <c r="E196" s="201" t="s">
        <v>114</v>
      </c>
      <c r="F196" s="129">
        <v>70</v>
      </c>
      <c r="G196" s="114" t="str">
        <f t="shared" si="2"/>
        <v>Khá</v>
      </c>
      <c r="H196" s="131"/>
    </row>
    <row r="197" spans="1:8" x14ac:dyDescent="0.25">
      <c r="A197" s="129">
        <f t="shared" si="3"/>
        <v>185</v>
      </c>
      <c r="B197" s="129">
        <v>58</v>
      </c>
      <c r="C197" s="132" t="s">
        <v>647</v>
      </c>
      <c r="D197" s="200" t="s">
        <v>648</v>
      </c>
      <c r="E197" s="201" t="s">
        <v>22</v>
      </c>
      <c r="F197" s="129">
        <v>67</v>
      </c>
      <c r="G197" s="114" t="str">
        <f t="shared" si="2"/>
        <v>Khá</v>
      </c>
      <c r="H197" s="131"/>
    </row>
    <row r="198" spans="1:8" x14ac:dyDescent="0.25">
      <c r="A198" s="129">
        <f t="shared" si="3"/>
        <v>186</v>
      </c>
      <c r="B198" s="129">
        <v>59</v>
      </c>
      <c r="C198" s="132" t="s">
        <v>694</v>
      </c>
      <c r="D198" s="200" t="s">
        <v>329</v>
      </c>
      <c r="E198" s="201" t="s">
        <v>115</v>
      </c>
      <c r="F198" s="129">
        <v>65</v>
      </c>
      <c r="G198" s="114" t="str">
        <f t="shared" si="2"/>
        <v>Khá</v>
      </c>
      <c r="H198" s="131"/>
    </row>
    <row r="199" spans="1:8" x14ac:dyDescent="0.25">
      <c r="A199" s="129">
        <f t="shared" si="3"/>
        <v>187</v>
      </c>
      <c r="B199" s="129">
        <v>60</v>
      </c>
      <c r="C199" s="132" t="s">
        <v>649</v>
      </c>
      <c r="D199" s="200" t="s">
        <v>171</v>
      </c>
      <c r="E199" s="201" t="s">
        <v>61</v>
      </c>
      <c r="F199" s="129">
        <v>70</v>
      </c>
      <c r="G199" s="114" t="str">
        <f t="shared" si="2"/>
        <v>Khá</v>
      </c>
      <c r="H199" s="131"/>
    </row>
    <row r="200" spans="1:8" x14ac:dyDescent="0.25">
      <c r="A200" s="129">
        <f t="shared" si="3"/>
        <v>188</v>
      </c>
      <c r="B200" s="129">
        <v>61</v>
      </c>
      <c r="C200" s="132" t="s">
        <v>650</v>
      </c>
      <c r="D200" s="200" t="s">
        <v>651</v>
      </c>
      <c r="E200" s="201" t="s">
        <v>61</v>
      </c>
      <c r="F200" s="129">
        <v>82</v>
      </c>
      <c r="G200" s="114" t="str">
        <f t="shared" si="2"/>
        <v>Tốt</v>
      </c>
      <c r="H200" s="131"/>
    </row>
    <row r="201" spans="1:8" x14ac:dyDescent="0.25">
      <c r="A201" s="129">
        <f t="shared" si="3"/>
        <v>189</v>
      </c>
      <c r="B201" s="129">
        <v>62</v>
      </c>
      <c r="C201" s="132" t="s">
        <v>705</v>
      </c>
      <c r="D201" s="200" t="s">
        <v>706</v>
      </c>
      <c r="E201" s="201" t="s">
        <v>62</v>
      </c>
      <c r="F201" s="129">
        <v>65</v>
      </c>
      <c r="G201" s="114" t="str">
        <f t="shared" si="2"/>
        <v>Khá</v>
      </c>
      <c r="H201" s="131"/>
    </row>
    <row r="202" spans="1:8" x14ac:dyDescent="0.25">
      <c r="A202" s="129">
        <f t="shared" si="3"/>
        <v>190</v>
      </c>
      <c r="B202" s="129">
        <v>63</v>
      </c>
      <c r="C202" s="132" t="s">
        <v>675</v>
      </c>
      <c r="D202" s="200" t="s">
        <v>676</v>
      </c>
      <c r="E202" s="201" t="s">
        <v>11</v>
      </c>
      <c r="F202" s="129">
        <v>83</v>
      </c>
      <c r="G202" s="114" t="str">
        <f t="shared" si="2"/>
        <v>Tốt</v>
      </c>
      <c r="H202" s="131"/>
    </row>
    <row r="203" spans="1:8" x14ac:dyDescent="0.25">
      <c r="A203" s="129">
        <f t="shared" si="3"/>
        <v>191</v>
      </c>
      <c r="B203" s="129">
        <v>64</v>
      </c>
      <c r="C203" s="132" t="s">
        <v>688</v>
      </c>
      <c r="D203" s="200" t="s">
        <v>262</v>
      </c>
      <c r="E203" s="201" t="s">
        <v>10</v>
      </c>
      <c r="F203" s="129">
        <v>65</v>
      </c>
      <c r="G203" s="114" t="str">
        <f t="shared" si="2"/>
        <v>Khá</v>
      </c>
      <c r="H203" s="131"/>
    </row>
    <row r="204" spans="1:8" x14ac:dyDescent="0.25">
      <c r="A204" s="133"/>
      <c r="B204" s="135"/>
      <c r="C204" s="136" t="s">
        <v>709</v>
      </c>
      <c r="D204" s="200"/>
      <c r="E204" s="201"/>
      <c r="F204" s="135"/>
      <c r="G204" s="114"/>
      <c r="H204" s="131"/>
    </row>
    <row r="205" spans="1:8" x14ac:dyDescent="0.25">
      <c r="A205" s="129">
        <f>A203+1</f>
        <v>192</v>
      </c>
      <c r="B205" s="137">
        <v>1</v>
      </c>
      <c r="C205" s="138" t="s">
        <v>745</v>
      </c>
      <c r="D205" s="206" t="s">
        <v>607</v>
      </c>
      <c r="E205" s="207" t="s">
        <v>33</v>
      </c>
      <c r="F205" s="137">
        <v>70</v>
      </c>
      <c r="G205" s="114" t="str">
        <f t="shared" ref="G205:G268" si="4">IF(F205&gt;=90,"Xuất sắc",IF(F205&gt;=80,"Tốt",IF(F205&gt;=65,"Khá",IF(F205&gt;=50,"Trung bình",IF(F205&gt;=35,"Yếu","Kém")))))</f>
        <v>Khá</v>
      </c>
      <c r="H205" s="139"/>
    </row>
    <row r="206" spans="1:8" x14ac:dyDescent="0.25">
      <c r="A206" s="129">
        <f>A205+1</f>
        <v>193</v>
      </c>
      <c r="B206" s="137">
        <v>2</v>
      </c>
      <c r="C206" s="138" t="s">
        <v>746</v>
      </c>
      <c r="D206" s="206" t="s">
        <v>212</v>
      </c>
      <c r="E206" s="207" t="s">
        <v>33</v>
      </c>
      <c r="F206" s="137">
        <v>70</v>
      </c>
      <c r="G206" s="114" t="str">
        <f t="shared" si="4"/>
        <v>Khá</v>
      </c>
      <c r="H206" s="139"/>
    </row>
    <row r="207" spans="1:8" x14ac:dyDescent="0.25">
      <c r="A207" s="129">
        <f t="shared" ref="A207:A266" si="5">A206+1</f>
        <v>194</v>
      </c>
      <c r="B207" s="137">
        <v>3</v>
      </c>
      <c r="C207" s="138" t="s">
        <v>712</v>
      </c>
      <c r="D207" s="206" t="s">
        <v>713</v>
      </c>
      <c r="E207" s="207" t="s">
        <v>33</v>
      </c>
      <c r="F207" s="137">
        <v>98</v>
      </c>
      <c r="G207" s="114" t="str">
        <f t="shared" si="4"/>
        <v>Xuất sắc</v>
      </c>
      <c r="H207" s="139"/>
    </row>
    <row r="208" spans="1:8" x14ac:dyDescent="0.25">
      <c r="A208" s="129">
        <f t="shared" si="5"/>
        <v>195</v>
      </c>
      <c r="B208" s="137">
        <v>4</v>
      </c>
      <c r="C208" s="138" t="s">
        <v>716</v>
      </c>
      <c r="D208" s="206" t="s">
        <v>283</v>
      </c>
      <c r="E208" s="207" t="s">
        <v>33</v>
      </c>
      <c r="F208" s="137">
        <v>93</v>
      </c>
      <c r="G208" s="114" t="str">
        <f t="shared" si="4"/>
        <v>Xuất sắc</v>
      </c>
      <c r="H208" s="139"/>
    </row>
    <row r="209" spans="1:8" x14ac:dyDescent="0.25">
      <c r="A209" s="129">
        <f t="shared" si="5"/>
        <v>196</v>
      </c>
      <c r="B209" s="137">
        <v>5</v>
      </c>
      <c r="C209" s="138" t="s">
        <v>747</v>
      </c>
      <c r="D209" s="206" t="s">
        <v>748</v>
      </c>
      <c r="E209" s="207" t="s">
        <v>33</v>
      </c>
      <c r="F209" s="137">
        <v>70</v>
      </c>
      <c r="G209" s="114" t="str">
        <f t="shared" si="4"/>
        <v>Khá</v>
      </c>
      <c r="H209" s="139"/>
    </row>
    <row r="210" spans="1:8" x14ac:dyDescent="0.25">
      <c r="A210" s="129">
        <f t="shared" si="5"/>
        <v>197</v>
      </c>
      <c r="B210" s="137">
        <v>6</v>
      </c>
      <c r="C210" s="138" t="s">
        <v>749</v>
      </c>
      <c r="D210" s="206" t="s">
        <v>750</v>
      </c>
      <c r="E210" s="207" t="s">
        <v>33</v>
      </c>
      <c r="F210" s="137">
        <v>71</v>
      </c>
      <c r="G210" s="114" t="str">
        <f t="shared" si="4"/>
        <v>Khá</v>
      </c>
      <c r="H210" s="139"/>
    </row>
    <row r="211" spans="1:8" x14ac:dyDescent="0.25">
      <c r="A211" s="129">
        <f t="shared" si="5"/>
        <v>198</v>
      </c>
      <c r="B211" s="137">
        <v>7</v>
      </c>
      <c r="C211" s="138" t="s">
        <v>739</v>
      </c>
      <c r="D211" s="206" t="s">
        <v>740</v>
      </c>
      <c r="E211" s="207" t="s">
        <v>33</v>
      </c>
      <c r="F211" s="137">
        <v>70</v>
      </c>
      <c r="G211" s="114" t="str">
        <f t="shared" si="4"/>
        <v>Khá</v>
      </c>
      <c r="H211" s="139"/>
    </row>
    <row r="212" spans="1:8" x14ac:dyDescent="0.25">
      <c r="A212" s="129">
        <f t="shared" si="5"/>
        <v>199</v>
      </c>
      <c r="B212" s="137">
        <v>8</v>
      </c>
      <c r="C212" s="138" t="s">
        <v>776</v>
      </c>
      <c r="D212" s="206" t="s">
        <v>175</v>
      </c>
      <c r="E212" s="207" t="s">
        <v>777</v>
      </c>
      <c r="F212" s="137">
        <v>70</v>
      </c>
      <c r="G212" s="114" t="str">
        <f t="shared" si="4"/>
        <v>Khá</v>
      </c>
      <c r="H212" s="139"/>
    </row>
    <row r="213" spans="1:8" x14ac:dyDescent="0.25">
      <c r="A213" s="129">
        <f t="shared" si="5"/>
        <v>200</v>
      </c>
      <c r="B213" s="137">
        <v>9</v>
      </c>
      <c r="C213" s="138" t="s">
        <v>741</v>
      </c>
      <c r="D213" s="206" t="s">
        <v>17</v>
      </c>
      <c r="E213" s="207" t="s">
        <v>36</v>
      </c>
      <c r="F213" s="137">
        <v>79</v>
      </c>
      <c r="G213" s="114" t="str">
        <f t="shared" si="4"/>
        <v>Khá</v>
      </c>
      <c r="H213" s="139"/>
    </row>
    <row r="214" spans="1:8" x14ac:dyDescent="0.25">
      <c r="A214" s="129">
        <f t="shared" si="5"/>
        <v>201</v>
      </c>
      <c r="B214" s="137">
        <v>10</v>
      </c>
      <c r="C214" s="138" t="s">
        <v>751</v>
      </c>
      <c r="D214" s="206" t="s">
        <v>120</v>
      </c>
      <c r="E214" s="207" t="s">
        <v>5</v>
      </c>
      <c r="F214" s="137">
        <v>70</v>
      </c>
      <c r="G214" s="114" t="str">
        <f t="shared" si="4"/>
        <v>Khá</v>
      </c>
      <c r="H214" s="139"/>
    </row>
    <row r="215" spans="1:8" x14ac:dyDescent="0.25">
      <c r="A215" s="129">
        <f t="shared" si="5"/>
        <v>202</v>
      </c>
      <c r="B215" s="137">
        <v>11</v>
      </c>
      <c r="C215" s="138" t="s">
        <v>738</v>
      </c>
      <c r="D215" s="206" t="s">
        <v>330</v>
      </c>
      <c r="E215" s="207" t="s">
        <v>5</v>
      </c>
      <c r="F215" s="137">
        <v>70</v>
      </c>
      <c r="G215" s="114" t="str">
        <f t="shared" si="4"/>
        <v>Khá</v>
      </c>
      <c r="H215" s="139"/>
    </row>
    <row r="216" spans="1:8" x14ac:dyDescent="0.25">
      <c r="A216" s="129">
        <f t="shared" si="5"/>
        <v>203</v>
      </c>
      <c r="B216" s="137">
        <v>12</v>
      </c>
      <c r="C216" s="138" t="s">
        <v>752</v>
      </c>
      <c r="D216" s="206" t="s">
        <v>277</v>
      </c>
      <c r="E216" s="207" t="s">
        <v>37</v>
      </c>
      <c r="F216" s="137">
        <v>70</v>
      </c>
      <c r="G216" s="114" t="str">
        <f t="shared" si="4"/>
        <v>Khá</v>
      </c>
      <c r="H216" s="139"/>
    </row>
    <row r="217" spans="1:8" x14ac:dyDescent="0.25">
      <c r="A217" s="129">
        <f t="shared" si="5"/>
        <v>204</v>
      </c>
      <c r="B217" s="137">
        <v>13</v>
      </c>
      <c r="C217" s="138" t="s">
        <v>778</v>
      </c>
      <c r="D217" s="206" t="s">
        <v>80</v>
      </c>
      <c r="E217" s="207" t="s">
        <v>779</v>
      </c>
      <c r="F217" s="137">
        <v>90</v>
      </c>
      <c r="G217" s="114" t="str">
        <f t="shared" si="4"/>
        <v>Xuất sắc</v>
      </c>
      <c r="H217" s="139"/>
    </row>
    <row r="218" spans="1:8" x14ac:dyDescent="0.25">
      <c r="A218" s="129">
        <f t="shared" si="5"/>
        <v>205</v>
      </c>
      <c r="B218" s="137">
        <v>14</v>
      </c>
      <c r="C218" s="138" t="s">
        <v>717</v>
      </c>
      <c r="D218" s="206" t="s">
        <v>271</v>
      </c>
      <c r="E218" s="207" t="s">
        <v>125</v>
      </c>
      <c r="F218" s="137">
        <v>94</v>
      </c>
      <c r="G218" s="114" t="str">
        <f t="shared" si="4"/>
        <v>Xuất sắc</v>
      </c>
      <c r="H218" s="139"/>
    </row>
    <row r="219" spans="1:8" x14ac:dyDescent="0.25">
      <c r="A219" s="129">
        <f t="shared" si="5"/>
        <v>206</v>
      </c>
      <c r="B219" s="137">
        <v>15</v>
      </c>
      <c r="C219" s="138" t="s">
        <v>753</v>
      </c>
      <c r="D219" s="206" t="s">
        <v>754</v>
      </c>
      <c r="E219" s="207" t="s">
        <v>6</v>
      </c>
      <c r="F219" s="137">
        <v>88</v>
      </c>
      <c r="G219" s="114" t="str">
        <f t="shared" si="4"/>
        <v>Tốt</v>
      </c>
      <c r="H219" s="139"/>
    </row>
    <row r="220" spans="1:8" x14ac:dyDescent="0.25">
      <c r="A220" s="129">
        <f t="shared" si="5"/>
        <v>207</v>
      </c>
      <c r="B220" s="137">
        <v>16</v>
      </c>
      <c r="C220" s="138" t="s">
        <v>736</v>
      </c>
      <c r="D220" s="206" t="s">
        <v>332</v>
      </c>
      <c r="E220" s="207" t="s">
        <v>14</v>
      </c>
      <c r="F220" s="137">
        <v>70</v>
      </c>
      <c r="G220" s="114" t="str">
        <f t="shared" si="4"/>
        <v>Khá</v>
      </c>
      <c r="H220" s="139"/>
    </row>
    <row r="221" spans="1:8" x14ac:dyDescent="0.25">
      <c r="A221" s="129">
        <f t="shared" si="5"/>
        <v>208</v>
      </c>
      <c r="B221" s="137">
        <v>17</v>
      </c>
      <c r="C221" s="138" t="s">
        <v>755</v>
      </c>
      <c r="D221" s="206" t="s">
        <v>103</v>
      </c>
      <c r="E221" s="207" t="s">
        <v>46</v>
      </c>
      <c r="F221" s="137">
        <v>70</v>
      </c>
      <c r="G221" s="114" t="str">
        <f t="shared" si="4"/>
        <v>Khá</v>
      </c>
      <c r="H221" s="139"/>
    </row>
    <row r="222" spans="1:8" x14ac:dyDescent="0.25">
      <c r="A222" s="129">
        <f t="shared" si="5"/>
        <v>209</v>
      </c>
      <c r="B222" s="137">
        <v>18</v>
      </c>
      <c r="C222" s="138" t="s">
        <v>780</v>
      </c>
      <c r="D222" s="206" t="s">
        <v>781</v>
      </c>
      <c r="E222" s="207" t="s">
        <v>20</v>
      </c>
      <c r="F222" s="137">
        <v>70</v>
      </c>
      <c r="G222" s="114" t="str">
        <f t="shared" si="4"/>
        <v>Khá</v>
      </c>
      <c r="H222" s="139"/>
    </row>
    <row r="223" spans="1:8" x14ac:dyDescent="0.25">
      <c r="A223" s="129">
        <f t="shared" si="5"/>
        <v>210</v>
      </c>
      <c r="B223" s="137">
        <v>19</v>
      </c>
      <c r="C223" s="138" t="s">
        <v>721</v>
      </c>
      <c r="D223" s="206" t="s">
        <v>283</v>
      </c>
      <c r="E223" s="207" t="s">
        <v>53</v>
      </c>
      <c r="F223" s="137">
        <v>90</v>
      </c>
      <c r="G223" s="114" t="str">
        <f t="shared" si="4"/>
        <v>Xuất sắc</v>
      </c>
      <c r="H223" s="139"/>
    </row>
    <row r="224" spans="1:8" x14ac:dyDescent="0.25">
      <c r="A224" s="129">
        <f t="shared" si="5"/>
        <v>211</v>
      </c>
      <c r="B224" s="137">
        <v>20</v>
      </c>
      <c r="C224" s="138" t="s">
        <v>742</v>
      </c>
      <c r="D224" s="206" t="s">
        <v>17</v>
      </c>
      <c r="E224" s="207" t="s">
        <v>96</v>
      </c>
      <c r="F224" s="137">
        <v>86</v>
      </c>
      <c r="G224" s="114" t="str">
        <f t="shared" si="4"/>
        <v>Tốt</v>
      </c>
      <c r="H224" s="139"/>
    </row>
    <row r="225" spans="1:8" x14ac:dyDescent="0.25">
      <c r="A225" s="129">
        <f t="shared" si="5"/>
        <v>212</v>
      </c>
      <c r="B225" s="137">
        <v>21</v>
      </c>
      <c r="C225" s="138" t="s">
        <v>782</v>
      </c>
      <c r="D225" s="206" t="s">
        <v>228</v>
      </c>
      <c r="E225" s="207" t="s">
        <v>188</v>
      </c>
      <c r="F225" s="137">
        <v>70</v>
      </c>
      <c r="G225" s="114" t="str">
        <f t="shared" si="4"/>
        <v>Khá</v>
      </c>
      <c r="H225" s="139"/>
    </row>
    <row r="226" spans="1:8" x14ac:dyDescent="0.25">
      <c r="A226" s="129">
        <f t="shared" si="5"/>
        <v>213</v>
      </c>
      <c r="B226" s="137">
        <v>22</v>
      </c>
      <c r="C226" s="138" t="s">
        <v>756</v>
      </c>
      <c r="D226" s="206" t="s">
        <v>161</v>
      </c>
      <c r="E226" s="207" t="s">
        <v>7</v>
      </c>
      <c r="F226" s="137">
        <v>70</v>
      </c>
      <c r="G226" s="114" t="str">
        <f t="shared" si="4"/>
        <v>Khá</v>
      </c>
      <c r="H226" s="139"/>
    </row>
    <row r="227" spans="1:8" x14ac:dyDescent="0.25">
      <c r="A227" s="129">
        <f t="shared" si="5"/>
        <v>214</v>
      </c>
      <c r="B227" s="137">
        <v>23</v>
      </c>
      <c r="C227" s="138" t="s">
        <v>718</v>
      </c>
      <c r="D227" s="206" t="s">
        <v>719</v>
      </c>
      <c r="E227" s="207" t="s">
        <v>7</v>
      </c>
      <c r="F227" s="137">
        <v>97</v>
      </c>
      <c r="G227" s="114" t="str">
        <f t="shared" si="4"/>
        <v>Xuất sắc</v>
      </c>
      <c r="H227" s="139"/>
    </row>
    <row r="228" spans="1:8" x14ac:dyDescent="0.25">
      <c r="A228" s="129">
        <f t="shared" si="5"/>
        <v>215</v>
      </c>
      <c r="B228" s="137">
        <v>24</v>
      </c>
      <c r="C228" s="138" t="s">
        <v>722</v>
      </c>
      <c r="D228" s="206" t="s">
        <v>129</v>
      </c>
      <c r="E228" s="207" t="s">
        <v>7</v>
      </c>
      <c r="F228" s="137">
        <v>83</v>
      </c>
      <c r="G228" s="114" t="str">
        <f t="shared" si="4"/>
        <v>Tốt</v>
      </c>
      <c r="H228" s="139"/>
    </row>
    <row r="229" spans="1:8" x14ac:dyDescent="0.25">
      <c r="A229" s="129">
        <f t="shared" si="5"/>
        <v>216</v>
      </c>
      <c r="B229" s="137">
        <v>25</v>
      </c>
      <c r="C229" s="138" t="s">
        <v>723</v>
      </c>
      <c r="D229" s="206" t="s">
        <v>724</v>
      </c>
      <c r="E229" s="207" t="s">
        <v>7</v>
      </c>
      <c r="F229" s="137">
        <v>70</v>
      </c>
      <c r="G229" s="114" t="str">
        <f t="shared" si="4"/>
        <v>Khá</v>
      </c>
      <c r="H229" s="139"/>
    </row>
    <row r="230" spans="1:8" x14ac:dyDescent="0.25">
      <c r="A230" s="129">
        <f t="shared" si="5"/>
        <v>217</v>
      </c>
      <c r="B230" s="137">
        <v>26</v>
      </c>
      <c r="C230" s="138" t="s">
        <v>772</v>
      </c>
      <c r="D230" s="206" t="s">
        <v>773</v>
      </c>
      <c r="E230" s="207" t="s">
        <v>24</v>
      </c>
      <c r="F230" s="137">
        <v>70</v>
      </c>
      <c r="G230" s="114" t="str">
        <f t="shared" si="4"/>
        <v>Khá</v>
      </c>
      <c r="H230" s="139"/>
    </row>
    <row r="231" spans="1:8" x14ac:dyDescent="0.25">
      <c r="A231" s="129">
        <f t="shared" si="5"/>
        <v>218</v>
      </c>
      <c r="B231" s="137">
        <v>27</v>
      </c>
      <c r="C231" s="138" t="s">
        <v>714</v>
      </c>
      <c r="D231" s="206" t="s">
        <v>45</v>
      </c>
      <c r="E231" s="207" t="s">
        <v>78</v>
      </c>
      <c r="F231" s="137">
        <v>98</v>
      </c>
      <c r="G231" s="114" t="str">
        <f t="shared" si="4"/>
        <v>Xuất sắc</v>
      </c>
      <c r="H231" s="139"/>
    </row>
    <row r="232" spans="1:8" x14ac:dyDescent="0.25">
      <c r="A232" s="129">
        <f t="shared" si="5"/>
        <v>219</v>
      </c>
      <c r="B232" s="137">
        <v>28</v>
      </c>
      <c r="C232" s="138" t="s">
        <v>797</v>
      </c>
      <c r="D232" s="206" t="s">
        <v>798</v>
      </c>
      <c r="E232" s="207" t="s">
        <v>78</v>
      </c>
      <c r="F232" s="137">
        <v>89</v>
      </c>
      <c r="G232" s="114" t="str">
        <f t="shared" si="4"/>
        <v>Tốt</v>
      </c>
      <c r="H232" s="139"/>
    </row>
    <row r="233" spans="1:8" x14ac:dyDescent="0.25">
      <c r="A233" s="129">
        <f t="shared" si="5"/>
        <v>220</v>
      </c>
      <c r="B233" s="137">
        <v>29</v>
      </c>
      <c r="C233" s="138" t="s">
        <v>725</v>
      </c>
      <c r="D233" s="206" t="s">
        <v>17</v>
      </c>
      <c r="E233" s="207" t="s">
        <v>21</v>
      </c>
      <c r="F233" s="137">
        <v>87</v>
      </c>
      <c r="G233" s="114" t="str">
        <f t="shared" si="4"/>
        <v>Tốt</v>
      </c>
      <c r="H233" s="139"/>
    </row>
    <row r="234" spans="1:8" x14ac:dyDescent="0.25">
      <c r="A234" s="129">
        <f t="shared" si="5"/>
        <v>221</v>
      </c>
      <c r="B234" s="137">
        <v>30</v>
      </c>
      <c r="C234" s="138" t="s">
        <v>757</v>
      </c>
      <c r="D234" s="206" t="s">
        <v>758</v>
      </c>
      <c r="E234" s="207" t="s">
        <v>149</v>
      </c>
      <c r="F234" s="137">
        <v>70</v>
      </c>
      <c r="G234" s="114" t="str">
        <f t="shared" si="4"/>
        <v>Khá</v>
      </c>
      <c r="H234" s="139"/>
    </row>
    <row r="235" spans="1:8" x14ac:dyDescent="0.25">
      <c r="A235" s="129">
        <f t="shared" si="5"/>
        <v>222</v>
      </c>
      <c r="B235" s="137">
        <v>31</v>
      </c>
      <c r="C235" s="138" t="s">
        <v>759</v>
      </c>
      <c r="D235" s="206" t="s">
        <v>760</v>
      </c>
      <c r="E235" s="207" t="s">
        <v>8</v>
      </c>
      <c r="F235" s="137">
        <v>89</v>
      </c>
      <c r="G235" s="114" t="str">
        <f t="shared" si="4"/>
        <v>Tốt</v>
      </c>
      <c r="H235" s="139"/>
    </row>
    <row r="236" spans="1:8" x14ac:dyDescent="0.25">
      <c r="A236" s="129">
        <f t="shared" si="5"/>
        <v>223</v>
      </c>
      <c r="B236" s="137">
        <v>32</v>
      </c>
      <c r="C236" s="138" t="s">
        <v>726</v>
      </c>
      <c r="D236" s="206" t="s">
        <v>727</v>
      </c>
      <c r="E236" s="207" t="s">
        <v>10</v>
      </c>
      <c r="F236" s="137">
        <v>70</v>
      </c>
      <c r="G236" s="114" t="str">
        <f t="shared" si="4"/>
        <v>Khá</v>
      </c>
      <c r="H236" s="139"/>
    </row>
    <row r="237" spans="1:8" x14ac:dyDescent="0.25">
      <c r="A237" s="129">
        <f t="shared" si="5"/>
        <v>224</v>
      </c>
      <c r="B237" s="137">
        <v>33</v>
      </c>
      <c r="C237" s="138" t="s">
        <v>783</v>
      </c>
      <c r="D237" s="206" t="s">
        <v>17</v>
      </c>
      <c r="E237" s="207" t="s">
        <v>10</v>
      </c>
      <c r="F237" s="137">
        <v>70</v>
      </c>
      <c r="G237" s="114" t="str">
        <f t="shared" si="4"/>
        <v>Khá</v>
      </c>
      <c r="H237" s="139"/>
    </row>
    <row r="238" spans="1:8" x14ac:dyDescent="0.25">
      <c r="A238" s="129">
        <f t="shared" si="5"/>
        <v>225</v>
      </c>
      <c r="B238" s="137">
        <v>34</v>
      </c>
      <c r="C238" s="138" t="s">
        <v>728</v>
      </c>
      <c r="D238" s="206" t="s">
        <v>185</v>
      </c>
      <c r="E238" s="207" t="s">
        <v>79</v>
      </c>
      <c r="F238" s="137">
        <v>90</v>
      </c>
      <c r="G238" s="114" t="str">
        <f t="shared" si="4"/>
        <v>Xuất sắc</v>
      </c>
      <c r="H238" s="139"/>
    </row>
    <row r="239" spans="1:8" x14ac:dyDescent="0.25">
      <c r="A239" s="129">
        <f t="shared" si="5"/>
        <v>226</v>
      </c>
      <c r="B239" s="137">
        <v>35</v>
      </c>
      <c r="C239" s="138" t="s">
        <v>737</v>
      </c>
      <c r="D239" s="206" t="s">
        <v>75</v>
      </c>
      <c r="E239" s="207" t="s">
        <v>327</v>
      </c>
      <c r="F239" s="137">
        <v>70</v>
      </c>
      <c r="G239" s="114" t="str">
        <f t="shared" si="4"/>
        <v>Khá</v>
      </c>
      <c r="H239" s="139"/>
    </row>
    <row r="240" spans="1:8" x14ac:dyDescent="0.25">
      <c r="A240" s="129">
        <f t="shared" si="5"/>
        <v>227</v>
      </c>
      <c r="B240" s="137">
        <v>36</v>
      </c>
      <c r="C240" s="138" t="s">
        <v>743</v>
      </c>
      <c r="D240" s="206" t="s">
        <v>744</v>
      </c>
      <c r="E240" s="207" t="s">
        <v>57</v>
      </c>
      <c r="F240" s="137">
        <v>70</v>
      </c>
      <c r="G240" s="114" t="str">
        <f t="shared" si="4"/>
        <v>Khá</v>
      </c>
      <c r="H240" s="139"/>
    </row>
    <row r="241" spans="1:8" x14ac:dyDescent="0.25">
      <c r="A241" s="129">
        <f t="shared" si="5"/>
        <v>228</v>
      </c>
      <c r="B241" s="137">
        <v>37</v>
      </c>
      <c r="C241" s="138" t="s">
        <v>761</v>
      </c>
      <c r="D241" s="206" t="s">
        <v>762</v>
      </c>
      <c r="E241" s="207" t="s">
        <v>57</v>
      </c>
      <c r="F241" s="137">
        <v>70</v>
      </c>
      <c r="G241" s="114" t="str">
        <f t="shared" si="4"/>
        <v>Khá</v>
      </c>
      <c r="H241" s="139"/>
    </row>
    <row r="242" spans="1:8" x14ac:dyDescent="0.25">
      <c r="A242" s="129">
        <f t="shared" si="5"/>
        <v>229</v>
      </c>
      <c r="B242" s="137">
        <v>38</v>
      </c>
      <c r="C242" s="138" t="s">
        <v>729</v>
      </c>
      <c r="D242" s="206" t="s">
        <v>121</v>
      </c>
      <c r="E242" s="207" t="s">
        <v>16</v>
      </c>
      <c r="F242" s="137">
        <v>90</v>
      </c>
      <c r="G242" s="114" t="str">
        <f t="shared" si="4"/>
        <v>Xuất sắc</v>
      </c>
      <c r="H242" s="139"/>
    </row>
    <row r="243" spans="1:8" x14ac:dyDescent="0.25">
      <c r="A243" s="129">
        <f t="shared" si="5"/>
        <v>230</v>
      </c>
      <c r="B243" s="137">
        <v>39</v>
      </c>
      <c r="C243" s="138" t="s">
        <v>763</v>
      </c>
      <c r="D243" s="206" t="s">
        <v>43</v>
      </c>
      <c r="E243" s="207" t="s">
        <v>59</v>
      </c>
      <c r="F243" s="137">
        <v>71</v>
      </c>
      <c r="G243" s="114" t="str">
        <f t="shared" si="4"/>
        <v>Khá</v>
      </c>
      <c r="H243" s="139"/>
    </row>
    <row r="244" spans="1:8" x14ac:dyDescent="0.25">
      <c r="A244" s="129">
        <f t="shared" si="5"/>
        <v>231</v>
      </c>
      <c r="B244" s="137">
        <v>40</v>
      </c>
      <c r="C244" s="138" t="s">
        <v>730</v>
      </c>
      <c r="D244" s="206" t="s">
        <v>49</v>
      </c>
      <c r="E244" s="207" t="s">
        <v>59</v>
      </c>
      <c r="F244" s="137">
        <v>90</v>
      </c>
      <c r="G244" s="114" t="str">
        <f t="shared" si="4"/>
        <v>Xuất sắc</v>
      </c>
      <c r="H244" s="139"/>
    </row>
    <row r="245" spans="1:8" x14ac:dyDescent="0.25">
      <c r="A245" s="129">
        <f t="shared" si="5"/>
        <v>232</v>
      </c>
      <c r="B245" s="137">
        <v>41</v>
      </c>
      <c r="C245" s="138" t="s">
        <v>731</v>
      </c>
      <c r="D245" s="206" t="s">
        <v>18</v>
      </c>
      <c r="E245" s="207" t="s">
        <v>59</v>
      </c>
      <c r="F245" s="137">
        <v>70</v>
      </c>
      <c r="G245" s="114" t="str">
        <f t="shared" si="4"/>
        <v>Khá</v>
      </c>
      <c r="H245" s="139"/>
    </row>
    <row r="246" spans="1:8" x14ac:dyDescent="0.25">
      <c r="A246" s="129">
        <f t="shared" si="5"/>
        <v>233</v>
      </c>
      <c r="B246" s="137">
        <v>42</v>
      </c>
      <c r="C246" s="138" t="s">
        <v>764</v>
      </c>
      <c r="D246" s="206" t="s">
        <v>45</v>
      </c>
      <c r="E246" s="207" t="s">
        <v>59</v>
      </c>
      <c r="F246" s="137">
        <v>90</v>
      </c>
      <c r="G246" s="114" t="str">
        <f t="shared" si="4"/>
        <v>Xuất sắc</v>
      </c>
      <c r="H246" s="139"/>
    </row>
    <row r="247" spans="1:8" x14ac:dyDescent="0.25">
      <c r="A247" s="129">
        <f t="shared" si="5"/>
        <v>234</v>
      </c>
      <c r="B247" s="137">
        <v>43</v>
      </c>
      <c r="C247" s="138" t="s">
        <v>715</v>
      </c>
      <c r="D247" s="206" t="s">
        <v>312</v>
      </c>
      <c r="E247" s="207" t="s">
        <v>244</v>
      </c>
      <c r="F247" s="137">
        <v>99</v>
      </c>
      <c r="G247" s="114" t="str">
        <f t="shared" si="4"/>
        <v>Xuất sắc</v>
      </c>
      <c r="H247" s="139"/>
    </row>
    <row r="248" spans="1:8" x14ac:dyDescent="0.25">
      <c r="A248" s="129">
        <f t="shared" si="5"/>
        <v>235</v>
      </c>
      <c r="B248" s="137">
        <v>44</v>
      </c>
      <c r="C248" s="138" t="s">
        <v>784</v>
      </c>
      <c r="D248" s="206" t="s">
        <v>785</v>
      </c>
      <c r="E248" s="207" t="s">
        <v>114</v>
      </c>
      <c r="F248" s="137">
        <v>80</v>
      </c>
      <c r="G248" s="114" t="str">
        <f t="shared" si="4"/>
        <v>Tốt</v>
      </c>
      <c r="H248" s="139"/>
    </row>
    <row r="249" spans="1:8" x14ac:dyDescent="0.25">
      <c r="A249" s="129">
        <f t="shared" si="5"/>
        <v>236</v>
      </c>
      <c r="B249" s="137">
        <v>45</v>
      </c>
      <c r="C249" s="138" t="s">
        <v>732</v>
      </c>
      <c r="D249" s="206" t="s">
        <v>104</v>
      </c>
      <c r="E249" s="207" t="s">
        <v>334</v>
      </c>
      <c r="F249" s="137">
        <v>90</v>
      </c>
      <c r="G249" s="114" t="str">
        <f t="shared" si="4"/>
        <v>Xuất sắc</v>
      </c>
      <c r="H249" s="139"/>
    </row>
    <row r="250" spans="1:8" x14ac:dyDescent="0.25">
      <c r="A250" s="129">
        <f t="shared" si="5"/>
        <v>237</v>
      </c>
      <c r="B250" s="137">
        <v>46</v>
      </c>
      <c r="C250" s="138" t="s">
        <v>786</v>
      </c>
      <c r="D250" s="206" t="s">
        <v>526</v>
      </c>
      <c r="E250" s="207" t="s">
        <v>4</v>
      </c>
      <c r="F250" s="137">
        <v>70</v>
      </c>
      <c r="G250" s="114" t="str">
        <f t="shared" si="4"/>
        <v>Khá</v>
      </c>
      <c r="H250" s="139"/>
    </row>
    <row r="251" spans="1:8" x14ac:dyDescent="0.25">
      <c r="A251" s="129">
        <f t="shared" si="5"/>
        <v>238</v>
      </c>
      <c r="B251" s="137">
        <v>47</v>
      </c>
      <c r="C251" s="138" t="s">
        <v>787</v>
      </c>
      <c r="D251" s="206" t="s">
        <v>17</v>
      </c>
      <c r="E251" s="207" t="s">
        <v>4</v>
      </c>
      <c r="F251" s="137">
        <v>70</v>
      </c>
      <c r="G251" s="114" t="str">
        <f t="shared" si="4"/>
        <v>Khá</v>
      </c>
      <c r="H251" s="139"/>
    </row>
    <row r="252" spans="1:8" x14ac:dyDescent="0.25">
      <c r="A252" s="129">
        <f t="shared" si="5"/>
        <v>239</v>
      </c>
      <c r="B252" s="137">
        <v>48</v>
      </c>
      <c r="C252" s="138" t="s">
        <v>788</v>
      </c>
      <c r="D252" s="206" t="s">
        <v>789</v>
      </c>
      <c r="E252" s="207" t="s">
        <v>4</v>
      </c>
      <c r="F252" s="137">
        <v>71</v>
      </c>
      <c r="G252" s="114" t="str">
        <f t="shared" si="4"/>
        <v>Khá</v>
      </c>
      <c r="H252" s="139"/>
    </row>
    <row r="253" spans="1:8" x14ac:dyDescent="0.25">
      <c r="A253" s="129">
        <f t="shared" si="5"/>
        <v>240</v>
      </c>
      <c r="B253" s="137">
        <v>49</v>
      </c>
      <c r="C253" s="138" t="s">
        <v>790</v>
      </c>
      <c r="D253" s="206" t="s">
        <v>127</v>
      </c>
      <c r="E253" s="207" t="s">
        <v>61</v>
      </c>
      <c r="F253" s="137">
        <v>86</v>
      </c>
      <c r="G253" s="114" t="str">
        <f t="shared" si="4"/>
        <v>Tốt</v>
      </c>
      <c r="H253" s="139"/>
    </row>
    <row r="254" spans="1:8" x14ac:dyDescent="0.25">
      <c r="A254" s="129">
        <f t="shared" si="5"/>
        <v>241</v>
      </c>
      <c r="B254" s="137">
        <v>50</v>
      </c>
      <c r="C254" s="138" t="s">
        <v>791</v>
      </c>
      <c r="D254" s="206" t="s">
        <v>792</v>
      </c>
      <c r="E254" s="207" t="s">
        <v>61</v>
      </c>
      <c r="F254" s="137">
        <v>70</v>
      </c>
      <c r="G254" s="114" t="str">
        <f t="shared" si="4"/>
        <v>Khá</v>
      </c>
      <c r="H254" s="139"/>
    </row>
    <row r="255" spans="1:8" x14ac:dyDescent="0.25">
      <c r="A255" s="129">
        <f t="shared" si="5"/>
        <v>242</v>
      </c>
      <c r="B255" s="137">
        <v>51</v>
      </c>
      <c r="C255" s="138" t="s">
        <v>793</v>
      </c>
      <c r="D255" s="206" t="s">
        <v>794</v>
      </c>
      <c r="E255" s="207" t="s">
        <v>11</v>
      </c>
      <c r="F255" s="137">
        <v>70</v>
      </c>
      <c r="G255" s="114" t="str">
        <f t="shared" si="4"/>
        <v>Khá</v>
      </c>
      <c r="H255" s="139"/>
    </row>
    <row r="256" spans="1:8" x14ac:dyDescent="0.25">
      <c r="A256" s="129">
        <f t="shared" si="5"/>
        <v>243</v>
      </c>
      <c r="B256" s="137">
        <v>52</v>
      </c>
      <c r="C256" s="138" t="s">
        <v>720</v>
      </c>
      <c r="D256" s="206" t="s">
        <v>277</v>
      </c>
      <c r="E256" s="207" t="s">
        <v>11</v>
      </c>
      <c r="F256" s="137">
        <v>95</v>
      </c>
      <c r="G256" s="114" t="str">
        <f t="shared" si="4"/>
        <v>Xuất sắc</v>
      </c>
      <c r="H256" s="139"/>
    </row>
    <row r="257" spans="1:8" x14ac:dyDescent="0.25">
      <c r="A257" s="129">
        <f t="shared" si="5"/>
        <v>244</v>
      </c>
      <c r="B257" s="137">
        <v>53</v>
      </c>
      <c r="C257" s="138" t="s">
        <v>765</v>
      </c>
      <c r="D257" s="206" t="s">
        <v>17</v>
      </c>
      <c r="E257" s="207" t="s">
        <v>11</v>
      </c>
      <c r="F257" s="137">
        <v>90</v>
      </c>
      <c r="G257" s="114" t="str">
        <f t="shared" si="4"/>
        <v>Xuất sắc</v>
      </c>
      <c r="H257" s="139"/>
    </row>
    <row r="258" spans="1:8" x14ac:dyDescent="0.25">
      <c r="A258" s="129">
        <f t="shared" si="5"/>
        <v>245</v>
      </c>
      <c r="B258" s="137">
        <v>54</v>
      </c>
      <c r="C258" s="138" t="s">
        <v>766</v>
      </c>
      <c r="D258" s="206" t="s">
        <v>55</v>
      </c>
      <c r="E258" s="207" t="s">
        <v>11</v>
      </c>
      <c r="F258" s="137">
        <v>70</v>
      </c>
      <c r="G258" s="114" t="str">
        <f t="shared" si="4"/>
        <v>Khá</v>
      </c>
      <c r="H258" s="139"/>
    </row>
    <row r="259" spans="1:8" x14ac:dyDescent="0.25">
      <c r="A259" s="129">
        <f t="shared" si="5"/>
        <v>246</v>
      </c>
      <c r="B259" s="137">
        <v>55</v>
      </c>
      <c r="C259" s="138" t="s">
        <v>795</v>
      </c>
      <c r="D259" s="206" t="s">
        <v>796</v>
      </c>
      <c r="E259" s="207" t="s">
        <v>11</v>
      </c>
      <c r="F259" s="137">
        <v>85</v>
      </c>
      <c r="G259" s="114" t="str">
        <f t="shared" si="4"/>
        <v>Tốt</v>
      </c>
      <c r="H259" s="139"/>
    </row>
    <row r="260" spans="1:8" x14ac:dyDescent="0.25">
      <c r="A260" s="129">
        <f t="shared" si="5"/>
        <v>247</v>
      </c>
      <c r="B260" s="137">
        <v>56</v>
      </c>
      <c r="C260" s="138" t="s">
        <v>733</v>
      </c>
      <c r="D260" s="206" t="s">
        <v>183</v>
      </c>
      <c r="E260" s="207" t="s">
        <v>11</v>
      </c>
      <c r="F260" s="137">
        <v>71</v>
      </c>
      <c r="G260" s="114" t="str">
        <f t="shared" si="4"/>
        <v>Khá</v>
      </c>
      <c r="H260" s="139"/>
    </row>
    <row r="261" spans="1:8" x14ac:dyDescent="0.25">
      <c r="A261" s="129">
        <f t="shared" si="5"/>
        <v>248</v>
      </c>
      <c r="B261" s="137">
        <v>57</v>
      </c>
      <c r="C261" s="138" t="s">
        <v>774</v>
      </c>
      <c r="D261" s="206" t="s">
        <v>775</v>
      </c>
      <c r="E261" s="207" t="s">
        <v>11</v>
      </c>
      <c r="F261" s="137">
        <v>70</v>
      </c>
      <c r="G261" s="114" t="str">
        <f t="shared" si="4"/>
        <v>Khá</v>
      </c>
      <c r="H261" s="139"/>
    </row>
    <row r="262" spans="1:8" x14ac:dyDescent="0.25">
      <c r="A262" s="129">
        <f t="shared" si="5"/>
        <v>249</v>
      </c>
      <c r="B262" s="137">
        <v>58</v>
      </c>
      <c r="C262" s="138" t="s">
        <v>771</v>
      </c>
      <c r="D262" s="206" t="s">
        <v>211</v>
      </c>
      <c r="E262" s="207" t="s">
        <v>117</v>
      </c>
      <c r="F262" s="137">
        <v>70</v>
      </c>
      <c r="G262" s="114" t="str">
        <f t="shared" si="4"/>
        <v>Khá</v>
      </c>
      <c r="H262" s="139"/>
    </row>
    <row r="263" spans="1:8" x14ac:dyDescent="0.25">
      <c r="A263" s="129">
        <f t="shared" si="5"/>
        <v>250</v>
      </c>
      <c r="B263" s="137">
        <v>59</v>
      </c>
      <c r="C263" s="138" t="s">
        <v>710</v>
      </c>
      <c r="D263" s="206" t="s">
        <v>711</v>
      </c>
      <c r="E263" s="207" t="s">
        <v>299</v>
      </c>
      <c r="F263" s="137">
        <v>99</v>
      </c>
      <c r="G263" s="114" t="str">
        <f t="shared" si="4"/>
        <v>Xuất sắc</v>
      </c>
      <c r="H263" s="139"/>
    </row>
    <row r="264" spans="1:8" x14ac:dyDescent="0.25">
      <c r="A264" s="129">
        <f t="shared" si="5"/>
        <v>251</v>
      </c>
      <c r="B264" s="137">
        <v>60</v>
      </c>
      <c r="C264" s="138" t="s">
        <v>767</v>
      </c>
      <c r="D264" s="206" t="s">
        <v>768</v>
      </c>
      <c r="E264" s="207" t="s">
        <v>769</v>
      </c>
      <c r="F264" s="137">
        <v>70</v>
      </c>
      <c r="G264" s="114" t="str">
        <f t="shared" si="4"/>
        <v>Khá</v>
      </c>
      <c r="H264" s="139"/>
    </row>
    <row r="265" spans="1:8" x14ac:dyDescent="0.25">
      <c r="A265" s="129">
        <f t="shared" si="5"/>
        <v>252</v>
      </c>
      <c r="B265" s="137">
        <v>61</v>
      </c>
      <c r="C265" s="138" t="s">
        <v>734</v>
      </c>
      <c r="D265" s="206" t="s">
        <v>735</v>
      </c>
      <c r="E265" s="207" t="s">
        <v>23</v>
      </c>
      <c r="F265" s="137">
        <v>90</v>
      </c>
      <c r="G265" s="114" t="str">
        <f t="shared" si="4"/>
        <v>Xuất sắc</v>
      </c>
      <c r="H265" s="139"/>
    </row>
    <row r="266" spans="1:8" x14ac:dyDescent="0.25">
      <c r="A266" s="129">
        <f t="shared" si="5"/>
        <v>253</v>
      </c>
      <c r="B266" s="137">
        <v>62</v>
      </c>
      <c r="C266" s="138" t="s">
        <v>770</v>
      </c>
      <c r="D266" s="206" t="s">
        <v>138</v>
      </c>
      <c r="E266" s="207" t="s">
        <v>64</v>
      </c>
      <c r="F266" s="137">
        <v>70</v>
      </c>
      <c r="G266" s="114" t="str">
        <f t="shared" si="4"/>
        <v>Khá</v>
      </c>
      <c r="H266" s="139"/>
    </row>
    <row r="267" spans="1:8" x14ac:dyDescent="0.25">
      <c r="A267" s="133"/>
      <c r="B267" s="129"/>
      <c r="C267" s="134" t="s">
        <v>2439</v>
      </c>
      <c r="D267" s="202"/>
      <c r="E267" s="208"/>
      <c r="F267" s="113"/>
      <c r="G267" s="114"/>
      <c r="H267" s="131"/>
    </row>
    <row r="268" spans="1:8" x14ac:dyDescent="0.25">
      <c r="A268" s="129">
        <f>A266+1</f>
        <v>254</v>
      </c>
      <c r="B268" s="129">
        <v>1</v>
      </c>
      <c r="C268" s="140" t="s">
        <v>799</v>
      </c>
      <c r="D268" s="209" t="s">
        <v>800</v>
      </c>
      <c r="E268" s="210" t="s">
        <v>65</v>
      </c>
      <c r="F268" s="129">
        <v>100</v>
      </c>
      <c r="G268" s="114" t="str">
        <f t="shared" ref="G268:G331" si="6">IF(F268&gt;=90,"Xuất sắc",IF(F268&gt;=80,"Tốt",IF(F268&gt;=65,"Khá",IF(F268&gt;=50,"Trung bình",IF(F268&gt;=35,"Yếu","Kém")))))</f>
        <v>Xuất sắc</v>
      </c>
      <c r="H268" s="131"/>
    </row>
    <row r="269" spans="1:8" x14ac:dyDescent="0.25">
      <c r="A269" s="129">
        <f>A268+1</f>
        <v>255</v>
      </c>
      <c r="B269" s="129">
        <v>2</v>
      </c>
      <c r="C269" s="140" t="s">
        <v>889</v>
      </c>
      <c r="D269" s="209" t="s">
        <v>150</v>
      </c>
      <c r="E269" s="210" t="s">
        <v>33</v>
      </c>
      <c r="F269" s="129">
        <v>69</v>
      </c>
      <c r="G269" s="114" t="str">
        <f t="shared" si="6"/>
        <v>Khá</v>
      </c>
      <c r="H269" s="131"/>
    </row>
    <row r="270" spans="1:8" x14ac:dyDescent="0.25">
      <c r="A270" s="129">
        <f t="shared" ref="A270:A331" si="7">A269+1</f>
        <v>256</v>
      </c>
      <c r="B270" s="129">
        <v>3</v>
      </c>
      <c r="C270" s="140" t="s">
        <v>870</v>
      </c>
      <c r="D270" s="209" t="s">
        <v>35</v>
      </c>
      <c r="E270" s="210" t="s">
        <v>123</v>
      </c>
      <c r="F270" s="129">
        <v>70</v>
      </c>
      <c r="G270" s="114" t="str">
        <f t="shared" si="6"/>
        <v>Khá</v>
      </c>
      <c r="H270" s="131"/>
    </row>
    <row r="271" spans="1:8" x14ac:dyDescent="0.25">
      <c r="A271" s="129">
        <f t="shared" si="7"/>
        <v>257</v>
      </c>
      <c r="B271" s="129">
        <v>4</v>
      </c>
      <c r="C271" s="140" t="s">
        <v>851</v>
      </c>
      <c r="D271" s="209" t="s">
        <v>852</v>
      </c>
      <c r="E271" s="210" t="s">
        <v>172</v>
      </c>
      <c r="F271" s="129">
        <v>70</v>
      </c>
      <c r="G271" s="114" t="str">
        <f t="shared" si="6"/>
        <v>Khá</v>
      </c>
      <c r="H271" s="131"/>
    </row>
    <row r="272" spans="1:8" x14ac:dyDescent="0.25">
      <c r="A272" s="129">
        <f t="shared" si="7"/>
        <v>258</v>
      </c>
      <c r="B272" s="129">
        <v>5</v>
      </c>
      <c r="C272" s="140" t="s">
        <v>843</v>
      </c>
      <c r="D272" s="209" t="s">
        <v>844</v>
      </c>
      <c r="E272" s="210" t="s">
        <v>280</v>
      </c>
      <c r="F272" s="129">
        <v>70</v>
      </c>
      <c r="G272" s="114" t="str">
        <f t="shared" si="6"/>
        <v>Khá</v>
      </c>
      <c r="H272" s="131"/>
    </row>
    <row r="273" spans="1:8" x14ac:dyDescent="0.25">
      <c r="A273" s="129">
        <f t="shared" si="7"/>
        <v>259</v>
      </c>
      <c r="B273" s="129">
        <v>6</v>
      </c>
      <c r="C273" s="140" t="s">
        <v>833</v>
      </c>
      <c r="D273" s="209" t="s">
        <v>834</v>
      </c>
      <c r="E273" s="210" t="s">
        <v>135</v>
      </c>
      <c r="F273" s="129">
        <v>70</v>
      </c>
      <c r="G273" s="114" t="str">
        <f t="shared" si="6"/>
        <v>Khá</v>
      </c>
      <c r="H273" s="131"/>
    </row>
    <row r="274" spans="1:8" x14ac:dyDescent="0.25">
      <c r="A274" s="129">
        <f t="shared" si="7"/>
        <v>260</v>
      </c>
      <c r="B274" s="129">
        <v>7</v>
      </c>
      <c r="C274" s="140" t="s">
        <v>857</v>
      </c>
      <c r="D274" s="209" t="s">
        <v>858</v>
      </c>
      <c r="E274" s="210" t="s">
        <v>292</v>
      </c>
      <c r="F274" s="129">
        <v>70</v>
      </c>
      <c r="G274" s="114" t="str">
        <f t="shared" si="6"/>
        <v>Khá</v>
      </c>
      <c r="H274" s="131"/>
    </row>
    <row r="275" spans="1:8" x14ac:dyDescent="0.25">
      <c r="A275" s="129">
        <f t="shared" si="7"/>
        <v>261</v>
      </c>
      <c r="B275" s="129">
        <v>8</v>
      </c>
      <c r="C275" s="140" t="s">
        <v>859</v>
      </c>
      <c r="D275" s="209" t="s">
        <v>860</v>
      </c>
      <c r="E275" s="210" t="s">
        <v>38</v>
      </c>
      <c r="F275" s="129">
        <v>70</v>
      </c>
      <c r="G275" s="114" t="str">
        <f t="shared" si="6"/>
        <v>Khá</v>
      </c>
      <c r="H275" s="131"/>
    </row>
    <row r="276" spans="1:8" x14ac:dyDescent="0.25">
      <c r="A276" s="129">
        <f t="shared" si="7"/>
        <v>262</v>
      </c>
      <c r="B276" s="129">
        <v>9</v>
      </c>
      <c r="C276" s="140" t="s">
        <v>853</v>
      </c>
      <c r="D276" s="209" t="s">
        <v>854</v>
      </c>
      <c r="E276" s="210" t="s">
        <v>38</v>
      </c>
      <c r="F276" s="129">
        <v>70</v>
      </c>
      <c r="G276" s="114" t="str">
        <f t="shared" si="6"/>
        <v>Khá</v>
      </c>
      <c r="H276" s="131"/>
    </row>
    <row r="277" spans="1:8" x14ac:dyDescent="0.25">
      <c r="A277" s="129">
        <f t="shared" si="7"/>
        <v>263</v>
      </c>
      <c r="B277" s="129">
        <v>10</v>
      </c>
      <c r="C277" s="140" t="s">
        <v>808</v>
      </c>
      <c r="D277" s="209" t="s">
        <v>89</v>
      </c>
      <c r="E277" s="210" t="s">
        <v>779</v>
      </c>
      <c r="F277" s="129">
        <v>90</v>
      </c>
      <c r="G277" s="114" t="str">
        <f t="shared" si="6"/>
        <v>Xuất sắc</v>
      </c>
      <c r="H277" s="131"/>
    </row>
    <row r="278" spans="1:8" x14ac:dyDescent="0.25">
      <c r="A278" s="129">
        <f t="shared" si="7"/>
        <v>264</v>
      </c>
      <c r="B278" s="129">
        <v>11</v>
      </c>
      <c r="C278" s="140" t="s">
        <v>835</v>
      </c>
      <c r="D278" s="209" t="s">
        <v>175</v>
      </c>
      <c r="E278" s="210" t="s">
        <v>13</v>
      </c>
      <c r="F278" s="129">
        <v>70</v>
      </c>
      <c r="G278" s="114" t="str">
        <f t="shared" si="6"/>
        <v>Khá</v>
      </c>
      <c r="H278" s="131"/>
    </row>
    <row r="279" spans="1:8" x14ac:dyDescent="0.25">
      <c r="A279" s="129">
        <f t="shared" si="7"/>
        <v>265</v>
      </c>
      <c r="B279" s="129">
        <v>12</v>
      </c>
      <c r="C279" s="140" t="s">
        <v>861</v>
      </c>
      <c r="D279" s="209" t="s">
        <v>104</v>
      </c>
      <c r="E279" s="210" t="s">
        <v>39</v>
      </c>
      <c r="F279" s="129">
        <v>70</v>
      </c>
      <c r="G279" s="114" t="str">
        <f t="shared" si="6"/>
        <v>Khá</v>
      </c>
      <c r="H279" s="131"/>
    </row>
    <row r="280" spans="1:8" x14ac:dyDescent="0.25">
      <c r="A280" s="129">
        <f t="shared" si="7"/>
        <v>266</v>
      </c>
      <c r="B280" s="129">
        <v>13</v>
      </c>
      <c r="C280" s="140" t="s">
        <v>862</v>
      </c>
      <c r="D280" s="209" t="s">
        <v>183</v>
      </c>
      <c r="E280" s="210" t="s">
        <v>40</v>
      </c>
      <c r="F280" s="129">
        <v>70</v>
      </c>
      <c r="G280" s="114" t="str">
        <f t="shared" si="6"/>
        <v>Khá</v>
      </c>
      <c r="H280" s="131"/>
    </row>
    <row r="281" spans="1:8" x14ac:dyDescent="0.25">
      <c r="A281" s="129">
        <f t="shared" si="7"/>
        <v>267</v>
      </c>
      <c r="B281" s="129">
        <v>14</v>
      </c>
      <c r="C281" s="140" t="s">
        <v>809</v>
      </c>
      <c r="D281" s="209" t="s">
        <v>103</v>
      </c>
      <c r="E281" s="210" t="s">
        <v>44</v>
      </c>
      <c r="F281" s="129">
        <v>70</v>
      </c>
      <c r="G281" s="114" t="str">
        <f t="shared" si="6"/>
        <v>Khá</v>
      </c>
      <c r="H281" s="131"/>
    </row>
    <row r="282" spans="1:8" x14ac:dyDescent="0.25">
      <c r="A282" s="129">
        <f t="shared" si="7"/>
        <v>268</v>
      </c>
      <c r="B282" s="129">
        <v>15</v>
      </c>
      <c r="C282" s="140" t="s">
        <v>810</v>
      </c>
      <c r="D282" s="209" t="s">
        <v>17</v>
      </c>
      <c r="E282" s="210" t="s">
        <v>44</v>
      </c>
      <c r="F282" s="129">
        <v>90</v>
      </c>
      <c r="G282" s="114" t="str">
        <f t="shared" si="6"/>
        <v>Xuất sắc</v>
      </c>
      <c r="H282" s="131"/>
    </row>
    <row r="283" spans="1:8" x14ac:dyDescent="0.25">
      <c r="A283" s="129">
        <f t="shared" si="7"/>
        <v>269</v>
      </c>
      <c r="B283" s="129">
        <v>16</v>
      </c>
      <c r="C283" s="140" t="s">
        <v>811</v>
      </c>
      <c r="D283" s="209" t="s">
        <v>812</v>
      </c>
      <c r="E283" s="210" t="s">
        <v>14</v>
      </c>
      <c r="F283" s="129">
        <v>70</v>
      </c>
      <c r="G283" s="114" t="str">
        <f t="shared" si="6"/>
        <v>Khá</v>
      </c>
      <c r="H283" s="131"/>
    </row>
    <row r="284" spans="1:8" x14ac:dyDescent="0.25">
      <c r="A284" s="129">
        <f t="shared" si="7"/>
        <v>270</v>
      </c>
      <c r="B284" s="129">
        <v>17</v>
      </c>
      <c r="C284" s="140" t="s">
        <v>848</v>
      </c>
      <c r="D284" s="209" t="s">
        <v>63</v>
      </c>
      <c r="E284" s="210" t="s">
        <v>14</v>
      </c>
      <c r="F284" s="129">
        <v>70</v>
      </c>
      <c r="G284" s="114" t="str">
        <f t="shared" si="6"/>
        <v>Khá</v>
      </c>
      <c r="H284" s="131"/>
    </row>
    <row r="285" spans="1:8" x14ac:dyDescent="0.25">
      <c r="A285" s="129">
        <f t="shared" si="7"/>
        <v>271</v>
      </c>
      <c r="B285" s="129">
        <v>18</v>
      </c>
      <c r="C285" s="140" t="s">
        <v>879</v>
      </c>
      <c r="D285" s="209" t="s">
        <v>131</v>
      </c>
      <c r="E285" s="210" t="s">
        <v>46</v>
      </c>
      <c r="F285" s="129">
        <v>70</v>
      </c>
      <c r="G285" s="114" t="str">
        <f t="shared" si="6"/>
        <v>Khá</v>
      </c>
      <c r="H285" s="131"/>
    </row>
    <row r="286" spans="1:8" x14ac:dyDescent="0.25">
      <c r="A286" s="129">
        <f t="shared" si="7"/>
        <v>272</v>
      </c>
      <c r="B286" s="129">
        <v>19</v>
      </c>
      <c r="C286" s="140" t="s">
        <v>813</v>
      </c>
      <c r="D286" s="209" t="s">
        <v>35</v>
      </c>
      <c r="E286" s="210" t="s">
        <v>46</v>
      </c>
      <c r="F286" s="129">
        <v>70</v>
      </c>
      <c r="G286" s="114" t="str">
        <f t="shared" si="6"/>
        <v>Khá</v>
      </c>
      <c r="H286" s="131"/>
    </row>
    <row r="287" spans="1:8" x14ac:dyDescent="0.25">
      <c r="A287" s="129">
        <f t="shared" si="7"/>
        <v>273</v>
      </c>
      <c r="B287" s="129">
        <v>20</v>
      </c>
      <c r="C287" s="140" t="s">
        <v>836</v>
      </c>
      <c r="D287" s="209" t="s">
        <v>73</v>
      </c>
      <c r="E287" s="210" t="s">
        <v>46</v>
      </c>
      <c r="F287" s="129">
        <v>90</v>
      </c>
      <c r="G287" s="114" t="str">
        <f t="shared" si="6"/>
        <v>Xuất sắc</v>
      </c>
      <c r="H287" s="131"/>
    </row>
    <row r="288" spans="1:8" x14ac:dyDescent="0.25">
      <c r="A288" s="129">
        <f t="shared" si="7"/>
        <v>274</v>
      </c>
      <c r="B288" s="129">
        <v>21</v>
      </c>
      <c r="C288" s="140" t="s">
        <v>855</v>
      </c>
      <c r="D288" s="209" t="s">
        <v>856</v>
      </c>
      <c r="E288" s="210" t="s">
        <v>177</v>
      </c>
      <c r="F288" s="129">
        <v>70</v>
      </c>
      <c r="G288" s="114" t="str">
        <f t="shared" si="6"/>
        <v>Khá</v>
      </c>
      <c r="H288" s="131"/>
    </row>
    <row r="289" spans="1:8" x14ac:dyDescent="0.25">
      <c r="A289" s="129">
        <f t="shared" si="7"/>
        <v>275</v>
      </c>
      <c r="B289" s="129">
        <v>22</v>
      </c>
      <c r="C289" s="140" t="s">
        <v>845</v>
      </c>
      <c r="D289" s="209" t="s">
        <v>846</v>
      </c>
      <c r="E289" s="210" t="s">
        <v>20</v>
      </c>
      <c r="F289" s="129">
        <v>70</v>
      </c>
      <c r="G289" s="114" t="str">
        <f t="shared" si="6"/>
        <v>Khá</v>
      </c>
      <c r="H289" s="131"/>
    </row>
    <row r="290" spans="1:8" x14ac:dyDescent="0.25">
      <c r="A290" s="129">
        <f t="shared" si="7"/>
        <v>276</v>
      </c>
      <c r="B290" s="129">
        <v>23</v>
      </c>
      <c r="C290" s="140" t="s">
        <v>837</v>
      </c>
      <c r="D290" s="209" t="s">
        <v>838</v>
      </c>
      <c r="E290" s="210" t="s">
        <v>53</v>
      </c>
      <c r="F290" s="129">
        <v>70</v>
      </c>
      <c r="G290" s="114" t="str">
        <f t="shared" si="6"/>
        <v>Khá</v>
      </c>
      <c r="H290" s="131"/>
    </row>
    <row r="291" spans="1:8" x14ac:dyDescent="0.25">
      <c r="A291" s="129">
        <f t="shared" si="7"/>
        <v>277</v>
      </c>
      <c r="B291" s="129">
        <v>24</v>
      </c>
      <c r="C291" s="140" t="s">
        <v>839</v>
      </c>
      <c r="D291" s="209" t="s">
        <v>56</v>
      </c>
      <c r="E291" s="210" t="s">
        <v>500</v>
      </c>
      <c r="F291" s="129">
        <v>70</v>
      </c>
      <c r="G291" s="114" t="str">
        <f t="shared" si="6"/>
        <v>Khá</v>
      </c>
      <c r="H291" s="131"/>
    </row>
    <row r="292" spans="1:8" x14ac:dyDescent="0.25">
      <c r="A292" s="129">
        <f t="shared" si="7"/>
        <v>278</v>
      </c>
      <c r="B292" s="129">
        <v>25</v>
      </c>
      <c r="C292" s="140" t="s">
        <v>863</v>
      </c>
      <c r="D292" s="209" t="s">
        <v>69</v>
      </c>
      <c r="E292" s="210" t="s">
        <v>96</v>
      </c>
      <c r="F292" s="129">
        <v>70</v>
      </c>
      <c r="G292" s="114" t="str">
        <f t="shared" si="6"/>
        <v>Khá</v>
      </c>
      <c r="H292" s="131"/>
    </row>
    <row r="293" spans="1:8" x14ac:dyDescent="0.25">
      <c r="A293" s="129">
        <f t="shared" si="7"/>
        <v>279</v>
      </c>
      <c r="B293" s="129">
        <v>26</v>
      </c>
      <c r="C293" s="140" t="s">
        <v>814</v>
      </c>
      <c r="D293" s="209" t="s">
        <v>200</v>
      </c>
      <c r="E293" s="210" t="s">
        <v>7</v>
      </c>
      <c r="F293" s="129">
        <v>70</v>
      </c>
      <c r="G293" s="114" t="str">
        <f t="shared" si="6"/>
        <v>Khá</v>
      </c>
      <c r="H293" s="131"/>
    </row>
    <row r="294" spans="1:8" x14ac:dyDescent="0.25">
      <c r="A294" s="129">
        <f t="shared" si="7"/>
        <v>280</v>
      </c>
      <c r="B294" s="129">
        <v>27</v>
      </c>
      <c r="C294" s="140" t="s">
        <v>877</v>
      </c>
      <c r="D294" s="209" t="s">
        <v>295</v>
      </c>
      <c r="E294" s="210" t="s">
        <v>7</v>
      </c>
      <c r="F294" s="129">
        <v>70</v>
      </c>
      <c r="G294" s="114" t="str">
        <f t="shared" si="6"/>
        <v>Khá</v>
      </c>
      <c r="H294" s="131"/>
    </row>
    <row r="295" spans="1:8" x14ac:dyDescent="0.25">
      <c r="A295" s="129">
        <f t="shared" si="7"/>
        <v>281</v>
      </c>
      <c r="B295" s="129">
        <v>28</v>
      </c>
      <c r="C295" s="140" t="s">
        <v>815</v>
      </c>
      <c r="D295" s="209" t="s">
        <v>35</v>
      </c>
      <c r="E295" s="210" t="s">
        <v>7</v>
      </c>
      <c r="F295" s="129">
        <v>70</v>
      </c>
      <c r="G295" s="114" t="str">
        <f t="shared" si="6"/>
        <v>Khá</v>
      </c>
      <c r="H295" s="131"/>
    </row>
    <row r="296" spans="1:8" x14ac:dyDescent="0.25">
      <c r="A296" s="129">
        <f t="shared" si="7"/>
        <v>282</v>
      </c>
      <c r="B296" s="129">
        <v>29</v>
      </c>
      <c r="C296" s="140" t="s">
        <v>849</v>
      </c>
      <c r="D296" s="209" t="s">
        <v>850</v>
      </c>
      <c r="E296" s="210" t="s">
        <v>7</v>
      </c>
      <c r="F296" s="129">
        <v>70</v>
      </c>
      <c r="G296" s="114" t="str">
        <f t="shared" si="6"/>
        <v>Khá</v>
      </c>
      <c r="H296" s="131"/>
    </row>
    <row r="297" spans="1:8" x14ac:dyDescent="0.25">
      <c r="A297" s="129">
        <f t="shared" si="7"/>
        <v>283</v>
      </c>
      <c r="B297" s="129">
        <v>30</v>
      </c>
      <c r="C297" s="140" t="s">
        <v>816</v>
      </c>
      <c r="D297" s="209" t="s">
        <v>817</v>
      </c>
      <c r="E297" s="210" t="s">
        <v>7</v>
      </c>
      <c r="F297" s="129">
        <v>70</v>
      </c>
      <c r="G297" s="114" t="str">
        <f t="shared" si="6"/>
        <v>Khá</v>
      </c>
      <c r="H297" s="131"/>
    </row>
    <row r="298" spans="1:8" x14ac:dyDescent="0.25">
      <c r="A298" s="129">
        <f t="shared" si="7"/>
        <v>284</v>
      </c>
      <c r="B298" s="129">
        <v>31</v>
      </c>
      <c r="C298" s="140" t="s">
        <v>818</v>
      </c>
      <c r="D298" s="209" t="s">
        <v>69</v>
      </c>
      <c r="E298" s="210" t="s">
        <v>7</v>
      </c>
      <c r="F298" s="129">
        <v>74</v>
      </c>
      <c r="G298" s="114" t="str">
        <f t="shared" si="6"/>
        <v>Khá</v>
      </c>
      <c r="H298" s="131"/>
    </row>
    <row r="299" spans="1:8" x14ac:dyDescent="0.25">
      <c r="A299" s="129">
        <f t="shared" si="7"/>
        <v>285</v>
      </c>
      <c r="B299" s="129">
        <v>32</v>
      </c>
      <c r="C299" s="140" t="s">
        <v>878</v>
      </c>
      <c r="D299" s="209" t="s">
        <v>250</v>
      </c>
      <c r="E299" s="210" t="s">
        <v>7</v>
      </c>
      <c r="F299" s="129">
        <v>70</v>
      </c>
      <c r="G299" s="114" t="str">
        <f t="shared" si="6"/>
        <v>Khá</v>
      </c>
      <c r="H299" s="131"/>
    </row>
    <row r="300" spans="1:8" x14ac:dyDescent="0.25">
      <c r="A300" s="129">
        <f t="shared" si="7"/>
        <v>286</v>
      </c>
      <c r="B300" s="129">
        <v>33</v>
      </c>
      <c r="C300" s="140" t="s">
        <v>880</v>
      </c>
      <c r="D300" s="209" t="s">
        <v>881</v>
      </c>
      <c r="E300" s="210" t="s">
        <v>7</v>
      </c>
      <c r="F300" s="129">
        <v>70</v>
      </c>
      <c r="G300" s="114" t="str">
        <f t="shared" si="6"/>
        <v>Khá</v>
      </c>
      <c r="H300" s="131"/>
    </row>
    <row r="301" spans="1:8" x14ac:dyDescent="0.25">
      <c r="A301" s="129">
        <f t="shared" si="7"/>
        <v>287</v>
      </c>
      <c r="B301" s="129">
        <v>34</v>
      </c>
      <c r="C301" s="140" t="s">
        <v>819</v>
      </c>
      <c r="D301" s="209" t="s">
        <v>662</v>
      </c>
      <c r="E301" s="210" t="s">
        <v>7</v>
      </c>
      <c r="F301" s="129">
        <v>70</v>
      </c>
      <c r="G301" s="114" t="str">
        <f t="shared" si="6"/>
        <v>Khá</v>
      </c>
      <c r="H301" s="131"/>
    </row>
    <row r="302" spans="1:8" x14ac:dyDescent="0.25">
      <c r="A302" s="129">
        <f t="shared" si="7"/>
        <v>288</v>
      </c>
      <c r="B302" s="129">
        <v>35</v>
      </c>
      <c r="C302" s="140" t="s">
        <v>840</v>
      </c>
      <c r="D302" s="209" t="s">
        <v>841</v>
      </c>
      <c r="E302" s="210" t="s">
        <v>7</v>
      </c>
      <c r="F302" s="129">
        <v>70</v>
      </c>
      <c r="G302" s="114" t="str">
        <f t="shared" si="6"/>
        <v>Khá</v>
      </c>
      <c r="H302" s="131"/>
    </row>
    <row r="303" spans="1:8" x14ac:dyDescent="0.25">
      <c r="A303" s="129">
        <f t="shared" si="7"/>
        <v>289</v>
      </c>
      <c r="B303" s="129">
        <v>36</v>
      </c>
      <c r="C303" s="140" t="s">
        <v>872</v>
      </c>
      <c r="D303" s="209" t="s">
        <v>110</v>
      </c>
      <c r="E303" s="210" t="s">
        <v>24</v>
      </c>
      <c r="F303" s="129">
        <v>70</v>
      </c>
      <c r="G303" s="114" t="str">
        <f t="shared" si="6"/>
        <v>Khá</v>
      </c>
      <c r="H303" s="131"/>
    </row>
    <row r="304" spans="1:8" x14ac:dyDescent="0.25">
      <c r="A304" s="129">
        <f t="shared" si="7"/>
        <v>290</v>
      </c>
      <c r="B304" s="129">
        <v>37</v>
      </c>
      <c r="C304" s="140" t="s">
        <v>888</v>
      </c>
      <c r="D304" s="209" t="s">
        <v>76</v>
      </c>
      <c r="E304" s="210" t="s">
        <v>78</v>
      </c>
      <c r="F304" s="129">
        <v>70</v>
      </c>
      <c r="G304" s="114" t="str">
        <f t="shared" si="6"/>
        <v>Khá</v>
      </c>
      <c r="H304" s="131"/>
    </row>
    <row r="305" spans="1:8" x14ac:dyDescent="0.25">
      <c r="A305" s="129">
        <f t="shared" si="7"/>
        <v>291</v>
      </c>
      <c r="B305" s="129">
        <v>38</v>
      </c>
      <c r="C305" s="140" t="s">
        <v>864</v>
      </c>
      <c r="D305" s="209" t="s">
        <v>63</v>
      </c>
      <c r="E305" s="210" t="s">
        <v>78</v>
      </c>
      <c r="F305" s="129">
        <v>70</v>
      </c>
      <c r="G305" s="114" t="str">
        <f t="shared" si="6"/>
        <v>Khá</v>
      </c>
      <c r="H305" s="131"/>
    </row>
    <row r="306" spans="1:8" x14ac:dyDescent="0.25">
      <c r="A306" s="129">
        <f t="shared" si="7"/>
        <v>292</v>
      </c>
      <c r="B306" s="129">
        <v>39</v>
      </c>
      <c r="C306" s="140" t="s">
        <v>820</v>
      </c>
      <c r="D306" s="209" t="s">
        <v>821</v>
      </c>
      <c r="E306" s="210" t="s">
        <v>78</v>
      </c>
      <c r="F306" s="129">
        <v>80</v>
      </c>
      <c r="G306" s="114" t="str">
        <f t="shared" si="6"/>
        <v>Tốt</v>
      </c>
      <c r="H306" s="131"/>
    </row>
    <row r="307" spans="1:8" x14ac:dyDescent="0.25">
      <c r="A307" s="129">
        <f t="shared" si="7"/>
        <v>293</v>
      </c>
      <c r="B307" s="129">
        <v>40</v>
      </c>
      <c r="C307" s="140" t="s">
        <v>886</v>
      </c>
      <c r="D307" s="209" t="s">
        <v>887</v>
      </c>
      <c r="E307" s="210" t="s">
        <v>21</v>
      </c>
      <c r="F307" s="129">
        <v>70</v>
      </c>
      <c r="G307" s="114" t="str">
        <f t="shared" si="6"/>
        <v>Khá</v>
      </c>
      <c r="H307" s="131"/>
    </row>
    <row r="308" spans="1:8" x14ac:dyDescent="0.25">
      <c r="A308" s="129">
        <f t="shared" si="7"/>
        <v>294</v>
      </c>
      <c r="B308" s="129">
        <v>41</v>
      </c>
      <c r="C308" s="140" t="s">
        <v>822</v>
      </c>
      <c r="D308" s="209" t="s">
        <v>823</v>
      </c>
      <c r="E308" s="210" t="s">
        <v>139</v>
      </c>
      <c r="F308" s="129">
        <v>74</v>
      </c>
      <c r="G308" s="114" t="str">
        <f t="shared" si="6"/>
        <v>Khá</v>
      </c>
      <c r="H308" s="131"/>
    </row>
    <row r="309" spans="1:8" x14ac:dyDescent="0.25">
      <c r="A309" s="129">
        <f t="shared" si="7"/>
        <v>295</v>
      </c>
      <c r="B309" s="129">
        <v>42</v>
      </c>
      <c r="C309" s="140" t="s">
        <v>803</v>
      </c>
      <c r="D309" s="209" t="s">
        <v>804</v>
      </c>
      <c r="E309" s="210" t="s">
        <v>179</v>
      </c>
      <c r="F309" s="129">
        <v>74</v>
      </c>
      <c r="G309" s="114" t="str">
        <f t="shared" si="6"/>
        <v>Khá</v>
      </c>
      <c r="H309" s="131"/>
    </row>
    <row r="310" spans="1:8" x14ac:dyDescent="0.25">
      <c r="A310" s="129">
        <f t="shared" si="7"/>
        <v>296</v>
      </c>
      <c r="B310" s="129">
        <v>43</v>
      </c>
      <c r="C310" s="140" t="s">
        <v>873</v>
      </c>
      <c r="D310" s="209" t="s">
        <v>88</v>
      </c>
      <c r="E310" s="210" t="s">
        <v>149</v>
      </c>
      <c r="F310" s="129">
        <v>70</v>
      </c>
      <c r="G310" s="114" t="str">
        <f t="shared" si="6"/>
        <v>Khá</v>
      </c>
      <c r="H310" s="131"/>
    </row>
    <row r="311" spans="1:8" x14ac:dyDescent="0.25">
      <c r="A311" s="129">
        <f t="shared" si="7"/>
        <v>297</v>
      </c>
      <c r="B311" s="129">
        <v>44</v>
      </c>
      <c r="C311" s="140" t="s">
        <v>847</v>
      </c>
      <c r="D311" s="209" t="s">
        <v>526</v>
      </c>
      <c r="E311" s="210" t="s">
        <v>301</v>
      </c>
      <c r="F311" s="129">
        <v>70</v>
      </c>
      <c r="G311" s="114" t="str">
        <f t="shared" si="6"/>
        <v>Khá</v>
      </c>
      <c r="H311" s="131"/>
    </row>
    <row r="312" spans="1:8" x14ac:dyDescent="0.25">
      <c r="A312" s="129">
        <f t="shared" si="7"/>
        <v>298</v>
      </c>
      <c r="B312" s="129">
        <v>45</v>
      </c>
      <c r="C312" s="140" t="s">
        <v>865</v>
      </c>
      <c r="D312" s="209" t="s">
        <v>181</v>
      </c>
      <c r="E312" s="210" t="s">
        <v>25</v>
      </c>
      <c r="F312" s="129">
        <v>70</v>
      </c>
      <c r="G312" s="114" t="str">
        <f t="shared" si="6"/>
        <v>Khá</v>
      </c>
      <c r="H312" s="131"/>
    </row>
    <row r="313" spans="1:8" x14ac:dyDescent="0.25">
      <c r="A313" s="129">
        <f t="shared" si="7"/>
        <v>299</v>
      </c>
      <c r="B313" s="129">
        <v>46</v>
      </c>
      <c r="C313" s="140" t="s">
        <v>871</v>
      </c>
      <c r="D313" s="209" t="s">
        <v>287</v>
      </c>
      <c r="E313" s="210" t="s">
        <v>140</v>
      </c>
      <c r="F313" s="129">
        <v>70</v>
      </c>
      <c r="G313" s="114" t="str">
        <f t="shared" si="6"/>
        <v>Khá</v>
      </c>
      <c r="H313" s="131"/>
    </row>
    <row r="314" spans="1:8" x14ac:dyDescent="0.25">
      <c r="A314" s="129">
        <f t="shared" si="7"/>
        <v>300</v>
      </c>
      <c r="B314" s="129">
        <v>47</v>
      </c>
      <c r="C314" s="140" t="s">
        <v>874</v>
      </c>
      <c r="D314" s="209" t="s">
        <v>283</v>
      </c>
      <c r="E314" s="210" t="s">
        <v>169</v>
      </c>
      <c r="F314" s="129">
        <v>70</v>
      </c>
      <c r="G314" s="114" t="str">
        <f t="shared" si="6"/>
        <v>Khá</v>
      </c>
      <c r="H314" s="131"/>
    </row>
    <row r="315" spans="1:8" x14ac:dyDescent="0.25">
      <c r="A315" s="129">
        <f t="shared" si="7"/>
        <v>301</v>
      </c>
      <c r="B315" s="129">
        <v>48</v>
      </c>
      <c r="C315" s="140" t="s">
        <v>882</v>
      </c>
      <c r="D315" s="209" t="s">
        <v>883</v>
      </c>
      <c r="E315" s="210" t="s">
        <v>8</v>
      </c>
      <c r="F315" s="135">
        <v>70</v>
      </c>
      <c r="G315" s="114" t="str">
        <f t="shared" si="6"/>
        <v>Khá</v>
      </c>
      <c r="H315" s="131"/>
    </row>
    <row r="316" spans="1:8" x14ac:dyDescent="0.25">
      <c r="A316" s="129">
        <f t="shared" si="7"/>
        <v>302</v>
      </c>
      <c r="B316" s="129">
        <v>49</v>
      </c>
      <c r="C316" s="141" t="s">
        <v>824</v>
      </c>
      <c r="D316" s="211" t="s">
        <v>282</v>
      </c>
      <c r="E316" s="212" t="s">
        <v>8</v>
      </c>
      <c r="F316" s="142">
        <v>70</v>
      </c>
      <c r="G316" s="114" t="str">
        <f t="shared" si="6"/>
        <v>Khá</v>
      </c>
      <c r="H316" s="144"/>
    </row>
    <row r="317" spans="1:8" x14ac:dyDescent="0.25">
      <c r="A317" s="129">
        <f t="shared" si="7"/>
        <v>303</v>
      </c>
      <c r="B317" s="129">
        <v>50</v>
      </c>
      <c r="C317" s="140" t="s">
        <v>825</v>
      </c>
      <c r="D317" s="209" t="s">
        <v>141</v>
      </c>
      <c r="E317" s="210" t="s">
        <v>164</v>
      </c>
      <c r="F317" s="129">
        <v>70</v>
      </c>
      <c r="G317" s="114" t="str">
        <f t="shared" si="6"/>
        <v>Khá</v>
      </c>
      <c r="H317" s="131"/>
    </row>
    <row r="318" spans="1:8" x14ac:dyDescent="0.25">
      <c r="A318" s="129">
        <f t="shared" si="7"/>
        <v>304</v>
      </c>
      <c r="B318" s="129">
        <v>51</v>
      </c>
      <c r="C318" s="140" t="s">
        <v>866</v>
      </c>
      <c r="D318" s="209" t="s">
        <v>232</v>
      </c>
      <c r="E318" s="210" t="s">
        <v>59</v>
      </c>
      <c r="F318" s="129">
        <v>70</v>
      </c>
      <c r="G318" s="114" t="str">
        <f t="shared" si="6"/>
        <v>Khá</v>
      </c>
      <c r="H318" s="131"/>
    </row>
    <row r="319" spans="1:8" x14ac:dyDescent="0.25">
      <c r="A319" s="129">
        <f t="shared" si="7"/>
        <v>305</v>
      </c>
      <c r="B319" s="129">
        <v>52</v>
      </c>
      <c r="C319" s="140" t="s">
        <v>826</v>
      </c>
      <c r="D319" s="209" t="s">
        <v>754</v>
      </c>
      <c r="E319" s="210" t="s">
        <v>59</v>
      </c>
      <c r="F319" s="129">
        <v>70</v>
      </c>
      <c r="G319" s="114" t="str">
        <f t="shared" si="6"/>
        <v>Khá</v>
      </c>
      <c r="H319" s="131"/>
    </row>
    <row r="320" spans="1:8" x14ac:dyDescent="0.25">
      <c r="A320" s="129">
        <f t="shared" si="7"/>
        <v>306</v>
      </c>
      <c r="B320" s="129">
        <v>53</v>
      </c>
      <c r="C320" s="140" t="s">
        <v>801</v>
      </c>
      <c r="D320" s="209" t="s">
        <v>802</v>
      </c>
      <c r="E320" s="210" t="s">
        <v>59</v>
      </c>
      <c r="F320" s="129">
        <v>74</v>
      </c>
      <c r="G320" s="114" t="str">
        <f t="shared" si="6"/>
        <v>Khá</v>
      </c>
      <c r="H320" s="131"/>
    </row>
    <row r="321" spans="1:8" x14ac:dyDescent="0.25">
      <c r="A321" s="129">
        <f t="shared" si="7"/>
        <v>307</v>
      </c>
      <c r="B321" s="129">
        <v>54</v>
      </c>
      <c r="C321" s="140" t="s">
        <v>884</v>
      </c>
      <c r="D321" s="209" t="s">
        <v>885</v>
      </c>
      <c r="E321" s="210" t="s">
        <v>59</v>
      </c>
      <c r="F321" s="129">
        <v>70</v>
      </c>
      <c r="G321" s="114" t="str">
        <f t="shared" si="6"/>
        <v>Khá</v>
      </c>
      <c r="H321" s="131"/>
    </row>
    <row r="322" spans="1:8" x14ac:dyDescent="0.25">
      <c r="A322" s="129">
        <f t="shared" si="7"/>
        <v>308</v>
      </c>
      <c r="B322" s="129">
        <v>55</v>
      </c>
      <c r="C322" s="140" t="s">
        <v>867</v>
      </c>
      <c r="D322" s="209" t="s">
        <v>232</v>
      </c>
      <c r="E322" s="210" t="s">
        <v>114</v>
      </c>
      <c r="F322" s="129">
        <v>70</v>
      </c>
      <c r="G322" s="114" t="str">
        <f t="shared" si="6"/>
        <v>Khá</v>
      </c>
      <c r="H322" s="131"/>
    </row>
    <row r="323" spans="1:8" x14ac:dyDescent="0.25">
      <c r="A323" s="129">
        <f t="shared" si="7"/>
        <v>309</v>
      </c>
      <c r="B323" s="129">
        <v>56</v>
      </c>
      <c r="C323" s="140" t="s">
        <v>827</v>
      </c>
      <c r="D323" s="209" t="s">
        <v>43</v>
      </c>
      <c r="E323" s="210" t="s">
        <v>4</v>
      </c>
      <c r="F323" s="129">
        <v>70</v>
      </c>
      <c r="G323" s="114" t="str">
        <f t="shared" si="6"/>
        <v>Khá</v>
      </c>
      <c r="H323" s="131"/>
    </row>
    <row r="324" spans="1:8" x14ac:dyDescent="0.25">
      <c r="A324" s="129">
        <f t="shared" si="7"/>
        <v>310</v>
      </c>
      <c r="B324" s="129">
        <v>57</v>
      </c>
      <c r="C324" s="140" t="s">
        <v>868</v>
      </c>
      <c r="D324" s="209" t="s">
        <v>18</v>
      </c>
      <c r="E324" s="210" t="s">
        <v>62</v>
      </c>
      <c r="F324" s="129">
        <v>70</v>
      </c>
      <c r="G324" s="114" t="str">
        <f t="shared" si="6"/>
        <v>Khá</v>
      </c>
      <c r="H324" s="131"/>
    </row>
    <row r="325" spans="1:8" x14ac:dyDescent="0.25">
      <c r="A325" s="129">
        <f t="shared" si="7"/>
        <v>311</v>
      </c>
      <c r="B325" s="129">
        <v>58</v>
      </c>
      <c r="C325" s="140" t="s">
        <v>828</v>
      </c>
      <c r="D325" s="209" t="s">
        <v>829</v>
      </c>
      <c r="E325" s="210" t="s">
        <v>11</v>
      </c>
      <c r="F325" s="129">
        <v>70</v>
      </c>
      <c r="G325" s="114" t="str">
        <f t="shared" si="6"/>
        <v>Khá</v>
      </c>
      <c r="H325" s="131"/>
    </row>
    <row r="326" spans="1:8" x14ac:dyDescent="0.25">
      <c r="A326" s="129">
        <f t="shared" si="7"/>
        <v>312</v>
      </c>
      <c r="B326" s="129">
        <v>59</v>
      </c>
      <c r="C326" s="140" t="s">
        <v>869</v>
      </c>
      <c r="D326" s="209" t="s">
        <v>288</v>
      </c>
      <c r="E326" s="210" t="s">
        <v>11</v>
      </c>
      <c r="F326" s="129">
        <v>89</v>
      </c>
      <c r="G326" s="114" t="str">
        <f t="shared" si="6"/>
        <v>Tốt</v>
      </c>
      <c r="H326" s="131"/>
    </row>
    <row r="327" spans="1:8" x14ac:dyDescent="0.25">
      <c r="A327" s="129">
        <f t="shared" si="7"/>
        <v>313</v>
      </c>
      <c r="B327" s="129">
        <v>60</v>
      </c>
      <c r="C327" s="140" t="s">
        <v>875</v>
      </c>
      <c r="D327" s="209" t="s">
        <v>876</v>
      </c>
      <c r="E327" s="210" t="s">
        <v>11</v>
      </c>
      <c r="F327" s="129">
        <v>70</v>
      </c>
      <c r="G327" s="114" t="str">
        <f t="shared" si="6"/>
        <v>Khá</v>
      </c>
      <c r="H327" s="131"/>
    </row>
    <row r="328" spans="1:8" x14ac:dyDescent="0.25">
      <c r="A328" s="129">
        <f t="shared" si="7"/>
        <v>314</v>
      </c>
      <c r="B328" s="129">
        <v>61</v>
      </c>
      <c r="C328" s="140" t="s">
        <v>842</v>
      </c>
      <c r="D328" s="209" t="s">
        <v>436</v>
      </c>
      <c r="E328" s="210" t="s">
        <v>11</v>
      </c>
      <c r="F328" s="129">
        <v>70</v>
      </c>
      <c r="G328" s="114" t="str">
        <f t="shared" si="6"/>
        <v>Khá</v>
      </c>
      <c r="H328" s="131"/>
    </row>
    <row r="329" spans="1:8" x14ac:dyDescent="0.25">
      <c r="A329" s="129">
        <f t="shared" si="7"/>
        <v>315</v>
      </c>
      <c r="B329" s="129">
        <v>62</v>
      </c>
      <c r="C329" s="140" t="s">
        <v>830</v>
      </c>
      <c r="D329" s="209" t="s">
        <v>831</v>
      </c>
      <c r="E329" s="210" t="s">
        <v>152</v>
      </c>
      <c r="F329" s="129">
        <v>70</v>
      </c>
      <c r="G329" s="114" t="str">
        <f t="shared" si="6"/>
        <v>Khá</v>
      </c>
      <c r="H329" s="131"/>
    </row>
    <row r="330" spans="1:8" x14ac:dyDescent="0.25">
      <c r="A330" s="129">
        <f t="shared" si="7"/>
        <v>316</v>
      </c>
      <c r="B330" s="129">
        <v>63</v>
      </c>
      <c r="C330" s="140" t="s">
        <v>805</v>
      </c>
      <c r="D330" s="209" t="s">
        <v>806</v>
      </c>
      <c r="E330" s="210" t="s">
        <v>807</v>
      </c>
      <c r="F330" s="129">
        <v>74</v>
      </c>
      <c r="G330" s="114" t="str">
        <f t="shared" si="6"/>
        <v>Khá</v>
      </c>
      <c r="H330" s="131"/>
    </row>
    <row r="331" spans="1:8" x14ac:dyDescent="0.25">
      <c r="A331" s="129">
        <f t="shared" si="7"/>
        <v>317</v>
      </c>
      <c r="B331" s="129">
        <v>64</v>
      </c>
      <c r="C331" s="140" t="s">
        <v>832</v>
      </c>
      <c r="D331" s="209" t="s">
        <v>138</v>
      </c>
      <c r="E331" s="210" t="s">
        <v>64</v>
      </c>
      <c r="F331" s="129">
        <v>70</v>
      </c>
      <c r="G331" s="114" t="str">
        <f t="shared" si="6"/>
        <v>Khá</v>
      </c>
      <c r="H331" s="131"/>
    </row>
    <row r="332" spans="1:8" x14ac:dyDescent="0.25">
      <c r="A332" s="133"/>
      <c r="B332" s="129"/>
      <c r="C332" s="213" t="s">
        <v>2440</v>
      </c>
      <c r="D332" s="209"/>
      <c r="E332" s="210"/>
      <c r="F332" s="129"/>
      <c r="G332" s="114"/>
      <c r="H332" s="131"/>
    </row>
    <row r="333" spans="1:8" x14ac:dyDescent="0.25">
      <c r="A333" s="129">
        <f>A331+1</f>
        <v>318</v>
      </c>
      <c r="B333" s="129">
        <v>1</v>
      </c>
      <c r="C333" s="132" t="s">
        <v>965</v>
      </c>
      <c r="D333" s="200" t="s">
        <v>310</v>
      </c>
      <c r="E333" s="201" t="s">
        <v>65</v>
      </c>
      <c r="F333" s="129">
        <v>60</v>
      </c>
      <c r="G333" s="114" t="str">
        <f t="shared" ref="G333:G396" si="8">IF(F333&gt;=90,"Xuất sắc",IF(F333&gt;=80,"Tốt",IF(F333&gt;=65,"Khá",IF(F333&gt;=50,"Trung bình",IF(F333&gt;=35,"Yếu","Kém")))))</f>
        <v>Trung bình</v>
      </c>
      <c r="H333" s="131"/>
    </row>
    <row r="334" spans="1:8" x14ac:dyDescent="0.25">
      <c r="A334" s="129">
        <f>A333+1</f>
        <v>319</v>
      </c>
      <c r="B334" s="129">
        <v>2</v>
      </c>
      <c r="C334" s="132" t="s">
        <v>932</v>
      </c>
      <c r="D334" s="200" t="s">
        <v>316</v>
      </c>
      <c r="E334" s="201" t="s">
        <v>33</v>
      </c>
      <c r="F334" s="129">
        <v>70</v>
      </c>
      <c r="G334" s="114" t="str">
        <f t="shared" si="8"/>
        <v>Khá</v>
      </c>
      <c r="H334" s="131"/>
    </row>
    <row r="335" spans="1:8" x14ac:dyDescent="0.25">
      <c r="A335" s="129">
        <f t="shared" ref="A335:A380" si="9">A334+1</f>
        <v>320</v>
      </c>
      <c r="B335" s="129">
        <v>3</v>
      </c>
      <c r="C335" s="132" t="s">
        <v>933</v>
      </c>
      <c r="D335" s="200" t="s">
        <v>305</v>
      </c>
      <c r="E335" s="201" t="s">
        <v>33</v>
      </c>
      <c r="F335" s="129">
        <v>80</v>
      </c>
      <c r="G335" s="114" t="str">
        <f t="shared" si="8"/>
        <v>Tốt</v>
      </c>
      <c r="H335" s="131"/>
    </row>
    <row r="336" spans="1:8" x14ac:dyDescent="0.25">
      <c r="A336" s="129">
        <f t="shared" si="9"/>
        <v>321</v>
      </c>
      <c r="B336" s="129">
        <v>4</v>
      </c>
      <c r="C336" s="132" t="s">
        <v>953</v>
      </c>
      <c r="D336" s="200" t="s">
        <v>159</v>
      </c>
      <c r="E336" s="201" t="s">
        <v>33</v>
      </c>
      <c r="F336" s="129">
        <v>60</v>
      </c>
      <c r="G336" s="114" t="str">
        <f t="shared" si="8"/>
        <v>Trung bình</v>
      </c>
      <c r="H336" s="131"/>
    </row>
    <row r="337" spans="1:8" x14ac:dyDescent="0.25">
      <c r="A337" s="129">
        <f t="shared" si="9"/>
        <v>322</v>
      </c>
      <c r="B337" s="129">
        <v>5</v>
      </c>
      <c r="C337" s="132" t="s">
        <v>913</v>
      </c>
      <c r="D337" s="200" t="s">
        <v>914</v>
      </c>
      <c r="E337" s="201" t="s">
        <v>33</v>
      </c>
      <c r="F337" s="129">
        <v>70</v>
      </c>
      <c r="G337" s="114" t="str">
        <f t="shared" si="8"/>
        <v>Khá</v>
      </c>
      <c r="H337" s="131"/>
    </row>
    <row r="338" spans="1:8" x14ac:dyDescent="0.25">
      <c r="A338" s="129">
        <f t="shared" si="9"/>
        <v>323</v>
      </c>
      <c r="B338" s="129">
        <v>6</v>
      </c>
      <c r="C338" s="132" t="s">
        <v>896</v>
      </c>
      <c r="D338" s="200" t="s">
        <v>897</v>
      </c>
      <c r="E338" s="201" t="s">
        <v>123</v>
      </c>
      <c r="F338" s="129">
        <v>90</v>
      </c>
      <c r="G338" s="114" t="str">
        <f t="shared" si="8"/>
        <v>Xuất sắc</v>
      </c>
      <c r="H338" s="131" t="s">
        <v>2511</v>
      </c>
    </row>
    <row r="339" spans="1:8" x14ac:dyDescent="0.25">
      <c r="A339" s="129">
        <f t="shared" si="9"/>
        <v>324</v>
      </c>
      <c r="B339" s="129">
        <v>7</v>
      </c>
      <c r="C339" s="132" t="s">
        <v>934</v>
      </c>
      <c r="D339" s="200" t="s">
        <v>935</v>
      </c>
      <c r="E339" s="201" t="s">
        <v>123</v>
      </c>
      <c r="F339" s="129">
        <v>90</v>
      </c>
      <c r="G339" s="114" t="str">
        <f t="shared" si="8"/>
        <v>Xuất sắc</v>
      </c>
      <c r="H339" s="131"/>
    </row>
    <row r="340" spans="1:8" x14ac:dyDescent="0.25">
      <c r="A340" s="129">
        <f t="shared" si="9"/>
        <v>325</v>
      </c>
      <c r="B340" s="129">
        <v>8</v>
      </c>
      <c r="C340" s="132" t="s">
        <v>915</v>
      </c>
      <c r="D340" s="200" t="s">
        <v>916</v>
      </c>
      <c r="E340" s="201" t="s">
        <v>5</v>
      </c>
      <c r="F340" s="129">
        <v>70</v>
      </c>
      <c r="G340" s="114" t="str">
        <f t="shared" si="8"/>
        <v>Khá</v>
      </c>
      <c r="H340" s="131"/>
    </row>
    <row r="341" spans="1:8" x14ac:dyDescent="0.25">
      <c r="A341" s="129">
        <f t="shared" si="9"/>
        <v>326</v>
      </c>
      <c r="B341" s="129">
        <v>9</v>
      </c>
      <c r="C341" s="132" t="s">
        <v>902</v>
      </c>
      <c r="D341" s="200" t="s">
        <v>903</v>
      </c>
      <c r="E341" s="201" t="s">
        <v>172</v>
      </c>
      <c r="F341" s="129">
        <v>90</v>
      </c>
      <c r="G341" s="114" t="str">
        <f t="shared" si="8"/>
        <v>Xuất sắc</v>
      </c>
      <c r="H341" s="131"/>
    </row>
    <row r="342" spans="1:8" x14ac:dyDescent="0.25">
      <c r="A342" s="129">
        <f t="shared" si="9"/>
        <v>327</v>
      </c>
      <c r="B342" s="129">
        <v>10</v>
      </c>
      <c r="C342" s="132" t="s">
        <v>954</v>
      </c>
      <c r="D342" s="200" t="s">
        <v>955</v>
      </c>
      <c r="E342" s="201" t="s">
        <v>172</v>
      </c>
      <c r="F342" s="129">
        <v>68</v>
      </c>
      <c r="G342" s="114" t="str">
        <f t="shared" si="8"/>
        <v>Khá</v>
      </c>
      <c r="H342" s="131"/>
    </row>
    <row r="343" spans="1:8" x14ac:dyDescent="0.25">
      <c r="A343" s="129">
        <f t="shared" si="9"/>
        <v>328</v>
      </c>
      <c r="B343" s="129">
        <v>11</v>
      </c>
      <c r="C343" s="132" t="s">
        <v>936</v>
      </c>
      <c r="D343" s="200" t="s">
        <v>937</v>
      </c>
      <c r="E343" s="201" t="s">
        <v>38</v>
      </c>
      <c r="F343" s="129">
        <v>90</v>
      </c>
      <c r="G343" s="114" t="str">
        <f t="shared" si="8"/>
        <v>Xuất sắc</v>
      </c>
      <c r="H343" s="131"/>
    </row>
    <row r="344" spans="1:8" x14ac:dyDescent="0.25">
      <c r="A344" s="129">
        <f t="shared" si="9"/>
        <v>329</v>
      </c>
      <c r="B344" s="129">
        <v>12</v>
      </c>
      <c r="C344" s="132" t="s">
        <v>917</v>
      </c>
      <c r="D344" s="200" t="s">
        <v>918</v>
      </c>
      <c r="E344" s="201" t="s">
        <v>38</v>
      </c>
      <c r="F344" s="129">
        <v>90</v>
      </c>
      <c r="G344" s="114" t="str">
        <f t="shared" si="8"/>
        <v>Xuất sắc</v>
      </c>
      <c r="H344" s="131"/>
    </row>
    <row r="345" spans="1:8" x14ac:dyDescent="0.25">
      <c r="A345" s="129">
        <f t="shared" si="9"/>
        <v>330</v>
      </c>
      <c r="B345" s="129">
        <v>13</v>
      </c>
      <c r="C345" s="132" t="s">
        <v>938</v>
      </c>
      <c r="D345" s="200" t="s">
        <v>939</v>
      </c>
      <c r="E345" s="201" t="s">
        <v>38</v>
      </c>
      <c r="F345" s="129">
        <v>60</v>
      </c>
      <c r="G345" s="114" t="str">
        <f t="shared" si="8"/>
        <v>Trung bình</v>
      </c>
      <c r="H345" s="131"/>
    </row>
    <row r="346" spans="1:8" x14ac:dyDescent="0.25">
      <c r="A346" s="129">
        <f t="shared" si="9"/>
        <v>331</v>
      </c>
      <c r="B346" s="129">
        <v>68</v>
      </c>
      <c r="C346" s="132" t="s">
        <v>923</v>
      </c>
      <c r="D346" s="200" t="s">
        <v>251</v>
      </c>
      <c r="E346" s="201" t="s">
        <v>779</v>
      </c>
      <c r="F346" s="129">
        <v>66</v>
      </c>
      <c r="G346" s="114" t="str">
        <f t="shared" si="8"/>
        <v>Khá</v>
      </c>
      <c r="H346" s="131"/>
    </row>
    <row r="347" spans="1:8" x14ac:dyDescent="0.25">
      <c r="A347" s="129">
        <f t="shared" si="9"/>
        <v>332</v>
      </c>
      <c r="B347" s="129">
        <v>15</v>
      </c>
      <c r="C347" s="132" t="s">
        <v>2441</v>
      </c>
      <c r="D347" s="200" t="s">
        <v>966</v>
      </c>
      <c r="E347" s="201" t="s">
        <v>2442</v>
      </c>
      <c r="F347" s="129">
        <v>60</v>
      </c>
      <c r="G347" s="114" t="str">
        <f t="shared" si="8"/>
        <v>Trung bình</v>
      </c>
      <c r="H347" s="131"/>
    </row>
    <row r="348" spans="1:8" x14ac:dyDescent="0.25">
      <c r="A348" s="129">
        <f t="shared" si="9"/>
        <v>333</v>
      </c>
      <c r="B348" s="129">
        <v>16</v>
      </c>
      <c r="C348" s="132" t="s">
        <v>940</v>
      </c>
      <c r="D348" s="200" t="s">
        <v>941</v>
      </c>
      <c r="E348" s="201" t="s">
        <v>13</v>
      </c>
      <c r="F348" s="129">
        <v>68</v>
      </c>
      <c r="G348" s="114" t="str">
        <f t="shared" si="8"/>
        <v>Khá</v>
      </c>
      <c r="H348" s="131"/>
    </row>
    <row r="349" spans="1:8" x14ac:dyDescent="0.25">
      <c r="A349" s="129">
        <f t="shared" si="9"/>
        <v>334</v>
      </c>
      <c r="B349" s="129">
        <v>17</v>
      </c>
      <c r="C349" s="132" t="s">
        <v>894</v>
      </c>
      <c r="D349" s="200" t="s">
        <v>632</v>
      </c>
      <c r="E349" s="201" t="s">
        <v>13</v>
      </c>
      <c r="F349" s="129">
        <v>92</v>
      </c>
      <c r="G349" s="114" t="str">
        <f t="shared" si="8"/>
        <v>Xuất sắc</v>
      </c>
      <c r="H349" s="131" t="s">
        <v>2511</v>
      </c>
    </row>
    <row r="350" spans="1:8" x14ac:dyDescent="0.25">
      <c r="A350" s="129">
        <f t="shared" si="9"/>
        <v>335</v>
      </c>
      <c r="B350" s="129">
        <v>18</v>
      </c>
      <c r="C350" s="132" t="s">
        <v>904</v>
      </c>
      <c r="D350" s="200" t="s">
        <v>905</v>
      </c>
      <c r="E350" s="201" t="s">
        <v>39</v>
      </c>
      <c r="F350" s="129">
        <v>90</v>
      </c>
      <c r="G350" s="114" t="str">
        <f t="shared" si="8"/>
        <v>Xuất sắc</v>
      </c>
      <c r="H350" s="131"/>
    </row>
    <row r="351" spans="1:8" x14ac:dyDescent="0.25">
      <c r="A351" s="129">
        <f t="shared" si="9"/>
        <v>336</v>
      </c>
      <c r="B351" s="129">
        <v>19</v>
      </c>
      <c r="C351" s="132" t="s">
        <v>921</v>
      </c>
      <c r="D351" s="200" t="s">
        <v>922</v>
      </c>
      <c r="E351" s="201" t="s">
        <v>40</v>
      </c>
      <c r="F351" s="129">
        <v>68</v>
      </c>
      <c r="G351" s="114" t="str">
        <f t="shared" si="8"/>
        <v>Khá</v>
      </c>
      <c r="H351" s="131"/>
    </row>
    <row r="352" spans="1:8" x14ac:dyDescent="0.25">
      <c r="A352" s="129">
        <f t="shared" si="9"/>
        <v>337</v>
      </c>
      <c r="B352" s="129">
        <v>20</v>
      </c>
      <c r="C352" s="132" t="s">
        <v>919</v>
      </c>
      <c r="D352" s="200" t="s">
        <v>920</v>
      </c>
      <c r="E352" s="201" t="s">
        <v>40</v>
      </c>
      <c r="F352" s="129">
        <v>90</v>
      </c>
      <c r="G352" s="114" t="str">
        <f t="shared" si="8"/>
        <v>Xuất sắc</v>
      </c>
      <c r="H352" s="131"/>
    </row>
    <row r="353" spans="1:8" x14ac:dyDescent="0.25">
      <c r="A353" s="129">
        <f t="shared" si="9"/>
        <v>338</v>
      </c>
      <c r="B353" s="129">
        <v>21</v>
      </c>
      <c r="C353" s="132" t="s">
        <v>893</v>
      </c>
      <c r="D353" s="200" t="s">
        <v>305</v>
      </c>
      <c r="E353" s="201" t="s">
        <v>44</v>
      </c>
      <c r="F353" s="129">
        <v>70</v>
      </c>
      <c r="G353" s="114" t="str">
        <f t="shared" si="8"/>
        <v>Khá</v>
      </c>
      <c r="H353" s="131" t="s">
        <v>2511</v>
      </c>
    </row>
    <row r="354" spans="1:8" x14ac:dyDescent="0.25">
      <c r="A354" s="129">
        <f t="shared" si="9"/>
        <v>339</v>
      </c>
      <c r="B354" s="129">
        <v>22</v>
      </c>
      <c r="C354" s="132" t="s">
        <v>942</v>
      </c>
      <c r="D354" s="200" t="s">
        <v>108</v>
      </c>
      <c r="E354" s="201" t="s">
        <v>14</v>
      </c>
      <c r="F354" s="129">
        <v>70</v>
      </c>
      <c r="G354" s="114" t="str">
        <f t="shared" si="8"/>
        <v>Khá</v>
      </c>
      <c r="H354" s="131"/>
    </row>
    <row r="355" spans="1:8" x14ac:dyDescent="0.25">
      <c r="A355" s="129">
        <f t="shared" si="9"/>
        <v>340</v>
      </c>
      <c r="B355" s="129">
        <v>23</v>
      </c>
      <c r="C355" s="132" t="s">
        <v>906</v>
      </c>
      <c r="D355" s="200" t="s">
        <v>907</v>
      </c>
      <c r="E355" s="201" t="s">
        <v>14</v>
      </c>
      <c r="F355" s="129">
        <v>90</v>
      </c>
      <c r="G355" s="114" t="str">
        <f t="shared" si="8"/>
        <v>Xuất sắc</v>
      </c>
      <c r="H355" s="131"/>
    </row>
    <row r="356" spans="1:8" x14ac:dyDescent="0.25">
      <c r="A356" s="129">
        <f t="shared" si="9"/>
        <v>341</v>
      </c>
      <c r="B356" s="129">
        <v>24</v>
      </c>
      <c r="C356" s="132" t="s">
        <v>930</v>
      </c>
      <c r="D356" s="200" t="s">
        <v>931</v>
      </c>
      <c r="E356" s="201" t="s">
        <v>14</v>
      </c>
      <c r="F356" s="129">
        <v>90</v>
      </c>
      <c r="G356" s="114" t="str">
        <f t="shared" si="8"/>
        <v>Xuất sắc</v>
      </c>
      <c r="H356" s="131"/>
    </row>
    <row r="357" spans="1:8" x14ac:dyDescent="0.25">
      <c r="A357" s="129">
        <f t="shared" si="9"/>
        <v>342</v>
      </c>
      <c r="B357" s="129">
        <v>25</v>
      </c>
      <c r="C357" s="132" t="s">
        <v>956</v>
      </c>
      <c r="D357" s="200" t="s">
        <v>957</v>
      </c>
      <c r="E357" s="201" t="s">
        <v>74</v>
      </c>
      <c r="F357" s="129">
        <v>65</v>
      </c>
      <c r="G357" s="114" t="str">
        <f t="shared" si="8"/>
        <v>Khá</v>
      </c>
      <c r="H357" s="131"/>
    </row>
    <row r="358" spans="1:8" x14ac:dyDescent="0.25">
      <c r="A358" s="129">
        <f t="shared" si="9"/>
        <v>343</v>
      </c>
      <c r="B358" s="129">
        <v>26</v>
      </c>
      <c r="C358" s="132" t="s">
        <v>964</v>
      </c>
      <c r="D358" s="200" t="s">
        <v>120</v>
      </c>
      <c r="E358" s="201" t="s">
        <v>50</v>
      </c>
      <c r="F358" s="129">
        <v>60</v>
      </c>
      <c r="G358" s="114" t="str">
        <f t="shared" si="8"/>
        <v>Trung bình</v>
      </c>
      <c r="H358" s="131"/>
    </row>
    <row r="359" spans="1:8" x14ac:dyDescent="0.25">
      <c r="A359" s="129">
        <f t="shared" si="9"/>
        <v>344</v>
      </c>
      <c r="B359" s="129">
        <v>27</v>
      </c>
      <c r="C359" s="132" t="s">
        <v>943</v>
      </c>
      <c r="D359" s="200" t="s">
        <v>944</v>
      </c>
      <c r="E359" s="201" t="s">
        <v>20</v>
      </c>
      <c r="F359" s="129">
        <v>68</v>
      </c>
      <c r="G359" s="114" t="str">
        <f t="shared" si="8"/>
        <v>Khá</v>
      </c>
      <c r="H359" s="131"/>
    </row>
    <row r="360" spans="1:8" x14ac:dyDescent="0.25">
      <c r="A360" s="129">
        <f t="shared" si="9"/>
        <v>345</v>
      </c>
      <c r="B360" s="129">
        <v>28</v>
      </c>
      <c r="C360" s="132" t="s">
        <v>945</v>
      </c>
      <c r="D360" s="200" t="s">
        <v>613</v>
      </c>
      <c r="E360" s="201" t="s">
        <v>20</v>
      </c>
      <c r="F360" s="129">
        <v>68</v>
      </c>
      <c r="G360" s="114" t="str">
        <f t="shared" si="8"/>
        <v>Khá</v>
      </c>
      <c r="H360" s="131"/>
    </row>
    <row r="361" spans="1:8" x14ac:dyDescent="0.25">
      <c r="A361" s="129">
        <f t="shared" si="9"/>
        <v>346</v>
      </c>
      <c r="B361" s="129">
        <v>29</v>
      </c>
      <c r="C361" s="132" t="s">
        <v>926</v>
      </c>
      <c r="D361" s="200" t="s">
        <v>927</v>
      </c>
      <c r="E361" s="201" t="s">
        <v>53</v>
      </c>
      <c r="F361" s="129">
        <v>90</v>
      </c>
      <c r="G361" s="114" t="str">
        <f t="shared" si="8"/>
        <v>Xuất sắc</v>
      </c>
      <c r="H361" s="131"/>
    </row>
    <row r="362" spans="1:8" x14ac:dyDescent="0.25">
      <c r="A362" s="129">
        <f t="shared" si="9"/>
        <v>347</v>
      </c>
      <c r="B362" s="129">
        <v>30</v>
      </c>
      <c r="C362" s="132" t="s">
        <v>928</v>
      </c>
      <c r="D362" s="200" t="s">
        <v>17</v>
      </c>
      <c r="E362" s="201" t="s">
        <v>15</v>
      </c>
      <c r="F362" s="129">
        <v>68</v>
      </c>
      <c r="G362" s="114" t="str">
        <f t="shared" si="8"/>
        <v>Khá</v>
      </c>
      <c r="H362" s="131"/>
    </row>
    <row r="363" spans="1:8" x14ac:dyDescent="0.25">
      <c r="A363" s="129">
        <f t="shared" si="9"/>
        <v>348</v>
      </c>
      <c r="B363" s="129">
        <v>31</v>
      </c>
      <c r="C363" s="132" t="s">
        <v>924</v>
      </c>
      <c r="D363" s="200" t="s">
        <v>925</v>
      </c>
      <c r="E363" s="201" t="s">
        <v>77</v>
      </c>
      <c r="F363" s="129">
        <v>70</v>
      </c>
      <c r="G363" s="114" t="str">
        <f t="shared" si="8"/>
        <v>Khá</v>
      </c>
      <c r="H363" s="131"/>
    </row>
    <row r="364" spans="1:8" x14ac:dyDescent="0.25">
      <c r="A364" s="129">
        <f t="shared" si="9"/>
        <v>349</v>
      </c>
      <c r="B364" s="129">
        <v>32</v>
      </c>
      <c r="C364" s="132" t="s">
        <v>895</v>
      </c>
      <c r="D364" s="200" t="s">
        <v>318</v>
      </c>
      <c r="E364" s="201" t="s">
        <v>7</v>
      </c>
      <c r="F364" s="129">
        <v>97</v>
      </c>
      <c r="G364" s="114" t="str">
        <f t="shared" si="8"/>
        <v>Xuất sắc</v>
      </c>
      <c r="H364" s="131" t="s">
        <v>2511</v>
      </c>
    </row>
    <row r="365" spans="1:8" x14ac:dyDescent="0.25">
      <c r="A365" s="129">
        <f t="shared" si="9"/>
        <v>350</v>
      </c>
      <c r="B365" s="129">
        <v>33</v>
      </c>
      <c r="C365" s="132" t="s">
        <v>908</v>
      </c>
      <c r="D365" s="200" t="s">
        <v>17</v>
      </c>
      <c r="E365" s="201" t="s">
        <v>234</v>
      </c>
      <c r="F365" s="129">
        <v>90</v>
      </c>
      <c r="G365" s="114" t="str">
        <f t="shared" si="8"/>
        <v>Xuất sắc</v>
      </c>
      <c r="H365" s="131"/>
    </row>
    <row r="366" spans="1:8" x14ac:dyDescent="0.25">
      <c r="A366" s="129">
        <f t="shared" si="9"/>
        <v>351</v>
      </c>
      <c r="B366" s="129">
        <v>34</v>
      </c>
      <c r="C366" s="132" t="s">
        <v>909</v>
      </c>
      <c r="D366" s="200" t="s">
        <v>56</v>
      </c>
      <c r="E366" s="201" t="s">
        <v>128</v>
      </c>
      <c r="F366" s="129">
        <v>90</v>
      </c>
      <c r="G366" s="114" t="str">
        <f t="shared" si="8"/>
        <v>Xuất sắc</v>
      </c>
      <c r="H366" s="131"/>
    </row>
    <row r="367" spans="1:8" x14ac:dyDescent="0.25">
      <c r="A367" s="129">
        <f t="shared" si="9"/>
        <v>352</v>
      </c>
      <c r="B367" s="129">
        <v>35</v>
      </c>
      <c r="C367" s="132" t="s">
        <v>929</v>
      </c>
      <c r="D367" s="200" t="s">
        <v>17</v>
      </c>
      <c r="E367" s="201" t="s">
        <v>78</v>
      </c>
      <c r="F367" s="129">
        <v>70</v>
      </c>
      <c r="G367" s="114" t="str">
        <f t="shared" si="8"/>
        <v>Khá</v>
      </c>
      <c r="H367" s="131"/>
    </row>
    <row r="368" spans="1:8" x14ac:dyDescent="0.25">
      <c r="A368" s="129">
        <f t="shared" si="9"/>
        <v>353</v>
      </c>
      <c r="B368" s="129">
        <v>36</v>
      </c>
      <c r="C368" s="132" t="s">
        <v>946</v>
      </c>
      <c r="D368" s="200" t="s">
        <v>947</v>
      </c>
      <c r="E368" s="201" t="s">
        <v>21</v>
      </c>
      <c r="F368" s="129">
        <v>68</v>
      </c>
      <c r="G368" s="114" t="str">
        <f t="shared" si="8"/>
        <v>Khá</v>
      </c>
      <c r="H368" s="131"/>
    </row>
    <row r="369" spans="1:8" x14ac:dyDescent="0.25">
      <c r="A369" s="129">
        <f t="shared" si="9"/>
        <v>354</v>
      </c>
      <c r="B369" s="129">
        <v>37</v>
      </c>
      <c r="C369" s="132" t="s">
        <v>910</v>
      </c>
      <c r="D369" s="200" t="s">
        <v>197</v>
      </c>
      <c r="E369" s="201" t="s">
        <v>149</v>
      </c>
      <c r="F369" s="129">
        <v>70</v>
      </c>
      <c r="G369" s="114" t="str">
        <f t="shared" si="8"/>
        <v>Khá</v>
      </c>
      <c r="H369" s="131"/>
    </row>
    <row r="370" spans="1:8" x14ac:dyDescent="0.25">
      <c r="A370" s="129">
        <f t="shared" si="9"/>
        <v>355</v>
      </c>
      <c r="B370" s="129">
        <v>38</v>
      </c>
      <c r="C370" s="132" t="s">
        <v>948</v>
      </c>
      <c r="D370" s="200" t="s">
        <v>949</v>
      </c>
      <c r="E370" s="201" t="s">
        <v>149</v>
      </c>
      <c r="F370" s="129">
        <v>70</v>
      </c>
      <c r="G370" s="114" t="str">
        <f t="shared" si="8"/>
        <v>Khá</v>
      </c>
      <c r="H370" s="131"/>
    </row>
    <row r="371" spans="1:8" x14ac:dyDescent="0.25">
      <c r="A371" s="129">
        <f t="shared" si="9"/>
        <v>356</v>
      </c>
      <c r="B371" s="129">
        <v>39</v>
      </c>
      <c r="C371" s="132" t="s">
        <v>963</v>
      </c>
      <c r="D371" s="200" t="s">
        <v>494</v>
      </c>
      <c r="E371" s="201" t="s">
        <v>169</v>
      </c>
      <c r="F371" s="129">
        <v>85</v>
      </c>
      <c r="G371" s="114" t="str">
        <f t="shared" si="8"/>
        <v>Tốt</v>
      </c>
      <c r="H371" s="131"/>
    </row>
    <row r="372" spans="1:8" x14ac:dyDescent="0.25">
      <c r="A372" s="129">
        <f t="shared" si="9"/>
        <v>357</v>
      </c>
      <c r="B372" s="129">
        <v>40</v>
      </c>
      <c r="C372" s="132" t="s">
        <v>911</v>
      </c>
      <c r="D372" s="200" t="s">
        <v>912</v>
      </c>
      <c r="E372" s="201" t="s">
        <v>8</v>
      </c>
      <c r="F372" s="129">
        <v>90</v>
      </c>
      <c r="G372" s="114" t="str">
        <f t="shared" si="8"/>
        <v>Xuất sắc</v>
      </c>
      <c r="H372" s="131"/>
    </row>
    <row r="373" spans="1:8" x14ac:dyDescent="0.25">
      <c r="A373" s="129">
        <f t="shared" si="9"/>
        <v>358</v>
      </c>
      <c r="B373" s="129">
        <v>41</v>
      </c>
      <c r="C373" s="132" t="s">
        <v>950</v>
      </c>
      <c r="D373" s="200" t="s">
        <v>951</v>
      </c>
      <c r="E373" s="201" t="s">
        <v>10</v>
      </c>
      <c r="F373" s="129">
        <v>68</v>
      </c>
      <c r="G373" s="114" t="str">
        <f t="shared" si="8"/>
        <v>Khá</v>
      </c>
      <c r="H373" s="131"/>
    </row>
    <row r="374" spans="1:8" x14ac:dyDescent="0.25">
      <c r="A374" s="129">
        <f t="shared" si="9"/>
        <v>359</v>
      </c>
      <c r="B374" s="129">
        <v>42</v>
      </c>
      <c r="C374" s="132" t="s">
        <v>952</v>
      </c>
      <c r="D374" s="200" t="s">
        <v>537</v>
      </c>
      <c r="E374" s="201" t="s">
        <v>57</v>
      </c>
      <c r="F374" s="129">
        <v>70</v>
      </c>
      <c r="G374" s="114" t="str">
        <f t="shared" si="8"/>
        <v>Khá</v>
      </c>
      <c r="H374" s="131"/>
    </row>
    <row r="375" spans="1:8" x14ac:dyDescent="0.25">
      <c r="A375" s="143">
        <f t="shared" si="9"/>
        <v>360</v>
      </c>
      <c r="B375" s="143">
        <v>43</v>
      </c>
      <c r="C375" s="214" t="s">
        <v>958</v>
      </c>
      <c r="D375" s="215" t="s">
        <v>959</v>
      </c>
      <c r="E375" s="216" t="s">
        <v>59</v>
      </c>
      <c r="F375" s="143">
        <v>0</v>
      </c>
      <c r="G375" s="114" t="str">
        <f t="shared" si="8"/>
        <v>Kém</v>
      </c>
      <c r="H375" s="144" t="s">
        <v>1099</v>
      </c>
    </row>
    <row r="376" spans="1:8" x14ac:dyDescent="0.25">
      <c r="A376" s="129">
        <f t="shared" si="9"/>
        <v>361</v>
      </c>
      <c r="B376" s="129">
        <v>44</v>
      </c>
      <c r="C376" s="132" t="s">
        <v>890</v>
      </c>
      <c r="D376" s="200" t="s">
        <v>891</v>
      </c>
      <c r="E376" s="201" t="s">
        <v>59</v>
      </c>
      <c r="F376" s="129">
        <v>95</v>
      </c>
      <c r="G376" s="114" t="str">
        <f t="shared" si="8"/>
        <v>Xuất sắc</v>
      </c>
      <c r="H376" s="131" t="s">
        <v>2511</v>
      </c>
    </row>
    <row r="377" spans="1:8" x14ac:dyDescent="0.25">
      <c r="A377" s="129">
        <f t="shared" si="9"/>
        <v>362</v>
      </c>
      <c r="B377" s="129">
        <v>45</v>
      </c>
      <c r="C377" s="132" t="s">
        <v>960</v>
      </c>
      <c r="D377" s="200" t="s">
        <v>961</v>
      </c>
      <c r="E377" s="201" t="s">
        <v>962</v>
      </c>
      <c r="F377" s="129">
        <v>60</v>
      </c>
      <c r="G377" s="114" t="str">
        <f t="shared" si="8"/>
        <v>Trung bình</v>
      </c>
      <c r="H377" s="131"/>
    </row>
    <row r="378" spans="1:8" x14ac:dyDescent="0.25">
      <c r="A378" s="129">
        <f t="shared" si="9"/>
        <v>363</v>
      </c>
      <c r="B378" s="129">
        <v>46</v>
      </c>
      <c r="C378" s="132" t="s">
        <v>892</v>
      </c>
      <c r="D378" s="200" t="s">
        <v>104</v>
      </c>
      <c r="E378" s="201" t="s">
        <v>114</v>
      </c>
      <c r="F378" s="129">
        <v>92</v>
      </c>
      <c r="G378" s="114" t="str">
        <f t="shared" si="8"/>
        <v>Xuất sắc</v>
      </c>
      <c r="H378" s="131" t="s">
        <v>2511</v>
      </c>
    </row>
    <row r="379" spans="1:8" x14ac:dyDescent="0.25">
      <c r="A379" s="129">
        <f t="shared" si="9"/>
        <v>364</v>
      </c>
      <c r="B379" s="129">
        <v>47</v>
      </c>
      <c r="C379" s="132" t="s">
        <v>898</v>
      </c>
      <c r="D379" s="200" t="s">
        <v>899</v>
      </c>
      <c r="E379" s="201" t="s">
        <v>11</v>
      </c>
      <c r="F379" s="129">
        <v>95</v>
      </c>
      <c r="G379" s="114" t="str">
        <f t="shared" si="8"/>
        <v>Xuất sắc</v>
      </c>
      <c r="H379" s="131" t="s">
        <v>2511</v>
      </c>
    </row>
    <row r="380" spans="1:8" x14ac:dyDescent="0.25">
      <c r="A380" s="129">
        <f t="shared" si="9"/>
        <v>365</v>
      </c>
      <c r="B380" s="129">
        <v>48</v>
      </c>
      <c r="C380" s="132" t="s">
        <v>900</v>
      </c>
      <c r="D380" s="200" t="s">
        <v>901</v>
      </c>
      <c r="E380" s="201" t="s">
        <v>27</v>
      </c>
      <c r="F380" s="129">
        <v>92</v>
      </c>
      <c r="G380" s="114" t="str">
        <f t="shared" si="8"/>
        <v>Xuất sắc</v>
      </c>
      <c r="H380" s="131" t="s">
        <v>2511</v>
      </c>
    </row>
    <row r="381" spans="1:8" x14ac:dyDescent="0.25">
      <c r="A381" s="133"/>
      <c r="B381" s="133"/>
      <c r="C381" s="130" t="s">
        <v>967</v>
      </c>
      <c r="D381" s="198"/>
      <c r="E381" s="199"/>
      <c r="F381" s="113"/>
      <c r="G381" s="114"/>
      <c r="H381" s="131"/>
    </row>
    <row r="382" spans="1:8" x14ac:dyDescent="0.25">
      <c r="A382" s="129">
        <f>A380+1</f>
        <v>366</v>
      </c>
      <c r="B382" s="129">
        <v>1</v>
      </c>
      <c r="C382" s="132" t="s">
        <v>1017</v>
      </c>
      <c r="D382" s="200" t="s">
        <v>1018</v>
      </c>
      <c r="E382" s="201" t="s">
        <v>33</v>
      </c>
      <c r="F382" s="129">
        <v>70</v>
      </c>
      <c r="G382" s="114" t="str">
        <f t="shared" si="8"/>
        <v>Khá</v>
      </c>
      <c r="H382" s="131"/>
    </row>
    <row r="383" spans="1:8" x14ac:dyDescent="0.25">
      <c r="A383" s="129">
        <f>A382+1</f>
        <v>367</v>
      </c>
      <c r="B383" s="129">
        <v>2</v>
      </c>
      <c r="C383" s="132" t="s">
        <v>997</v>
      </c>
      <c r="D383" s="200" t="s">
        <v>998</v>
      </c>
      <c r="E383" s="201" t="s">
        <v>33</v>
      </c>
      <c r="F383" s="129">
        <v>70</v>
      </c>
      <c r="G383" s="114" t="str">
        <f t="shared" si="8"/>
        <v>Khá</v>
      </c>
      <c r="H383" s="131"/>
    </row>
    <row r="384" spans="1:8" x14ac:dyDescent="0.25">
      <c r="A384" s="129">
        <f t="shared" ref="A384:A426" si="10">A383+1</f>
        <v>368</v>
      </c>
      <c r="B384" s="129">
        <v>3</v>
      </c>
      <c r="C384" s="132" t="s">
        <v>1005</v>
      </c>
      <c r="D384" s="200" t="s">
        <v>138</v>
      </c>
      <c r="E384" s="201" t="s">
        <v>33</v>
      </c>
      <c r="F384" s="129">
        <v>70</v>
      </c>
      <c r="G384" s="114" t="str">
        <f t="shared" si="8"/>
        <v>Khá</v>
      </c>
      <c r="H384" s="131"/>
    </row>
    <row r="385" spans="1:8" x14ac:dyDescent="0.25">
      <c r="A385" s="129">
        <f t="shared" si="10"/>
        <v>369</v>
      </c>
      <c r="B385" s="129">
        <v>4</v>
      </c>
      <c r="C385" s="132" t="s">
        <v>1006</v>
      </c>
      <c r="D385" s="200" t="s">
        <v>632</v>
      </c>
      <c r="E385" s="201" t="s">
        <v>33</v>
      </c>
      <c r="F385" s="129">
        <v>84</v>
      </c>
      <c r="G385" s="114" t="str">
        <f t="shared" si="8"/>
        <v>Tốt</v>
      </c>
      <c r="H385" s="131"/>
    </row>
    <row r="386" spans="1:8" x14ac:dyDescent="0.25">
      <c r="A386" s="129">
        <f t="shared" si="10"/>
        <v>370</v>
      </c>
      <c r="B386" s="129">
        <v>5</v>
      </c>
      <c r="C386" s="132" t="s">
        <v>974</v>
      </c>
      <c r="D386" s="200" t="s">
        <v>975</v>
      </c>
      <c r="E386" s="201" t="s">
        <v>123</v>
      </c>
      <c r="F386" s="129">
        <v>93</v>
      </c>
      <c r="G386" s="114" t="str">
        <f t="shared" si="8"/>
        <v>Xuất sắc</v>
      </c>
      <c r="H386" s="131" t="s">
        <v>2512</v>
      </c>
    </row>
    <row r="387" spans="1:8" x14ac:dyDescent="0.25">
      <c r="A387" s="129">
        <f t="shared" si="10"/>
        <v>371</v>
      </c>
      <c r="B387" s="129">
        <v>6</v>
      </c>
      <c r="C387" s="132" t="s">
        <v>1025</v>
      </c>
      <c r="D387" s="200" t="s">
        <v>1026</v>
      </c>
      <c r="E387" s="201" t="s">
        <v>5</v>
      </c>
      <c r="F387" s="129">
        <v>85</v>
      </c>
      <c r="G387" s="114" t="str">
        <f t="shared" si="8"/>
        <v>Tốt</v>
      </c>
      <c r="H387" s="131"/>
    </row>
    <row r="388" spans="1:8" x14ac:dyDescent="0.25">
      <c r="A388" s="129">
        <f t="shared" si="10"/>
        <v>372</v>
      </c>
      <c r="B388" s="129">
        <v>7</v>
      </c>
      <c r="C388" s="132" t="s">
        <v>1007</v>
      </c>
      <c r="D388" s="200" t="s">
        <v>163</v>
      </c>
      <c r="E388" s="201" t="s">
        <v>303</v>
      </c>
      <c r="F388" s="129">
        <v>70</v>
      </c>
      <c r="G388" s="114" t="str">
        <f t="shared" si="8"/>
        <v>Khá</v>
      </c>
      <c r="H388" s="131"/>
    </row>
    <row r="389" spans="1:8" x14ac:dyDescent="0.25">
      <c r="A389" s="129">
        <f t="shared" si="10"/>
        <v>373</v>
      </c>
      <c r="B389" s="129">
        <v>8</v>
      </c>
      <c r="C389" s="132" t="s">
        <v>991</v>
      </c>
      <c r="D389" s="200" t="s">
        <v>17</v>
      </c>
      <c r="E389" s="201" t="s">
        <v>26</v>
      </c>
      <c r="F389" s="129">
        <v>70</v>
      </c>
      <c r="G389" s="114" t="str">
        <f t="shared" si="8"/>
        <v>Khá</v>
      </c>
      <c r="H389" s="131"/>
    </row>
    <row r="390" spans="1:8" x14ac:dyDescent="0.25">
      <c r="A390" s="129">
        <f t="shared" si="10"/>
        <v>374</v>
      </c>
      <c r="B390" s="129">
        <v>9</v>
      </c>
      <c r="C390" s="132" t="s">
        <v>968</v>
      </c>
      <c r="D390" s="200" t="s">
        <v>969</v>
      </c>
      <c r="E390" s="201" t="s">
        <v>38</v>
      </c>
      <c r="F390" s="129">
        <v>93</v>
      </c>
      <c r="G390" s="114" t="str">
        <f t="shared" si="8"/>
        <v>Xuất sắc</v>
      </c>
      <c r="H390" s="131" t="s">
        <v>2513</v>
      </c>
    </row>
    <row r="391" spans="1:8" x14ac:dyDescent="0.25">
      <c r="A391" s="129">
        <f t="shared" si="10"/>
        <v>375</v>
      </c>
      <c r="B391" s="129">
        <v>10</v>
      </c>
      <c r="C391" s="132" t="s">
        <v>1008</v>
      </c>
      <c r="D391" s="200" t="s">
        <v>137</v>
      </c>
      <c r="E391" s="201" t="s">
        <v>38</v>
      </c>
      <c r="F391" s="129">
        <v>70</v>
      </c>
      <c r="G391" s="114" t="str">
        <f t="shared" si="8"/>
        <v>Khá</v>
      </c>
      <c r="H391" s="131"/>
    </row>
    <row r="392" spans="1:8" x14ac:dyDescent="0.25">
      <c r="A392" s="129">
        <f t="shared" si="10"/>
        <v>376</v>
      </c>
      <c r="B392" s="129">
        <v>11</v>
      </c>
      <c r="C392" s="132" t="s">
        <v>999</v>
      </c>
      <c r="D392" s="200" t="s">
        <v>100</v>
      </c>
      <c r="E392" s="201" t="s">
        <v>6</v>
      </c>
      <c r="F392" s="129">
        <v>76</v>
      </c>
      <c r="G392" s="114" t="str">
        <f t="shared" si="8"/>
        <v>Khá</v>
      </c>
      <c r="H392" s="131"/>
    </row>
    <row r="393" spans="1:8" x14ac:dyDescent="0.25">
      <c r="A393" s="129">
        <f t="shared" si="10"/>
        <v>377</v>
      </c>
      <c r="B393" s="129">
        <v>12</v>
      </c>
      <c r="C393" s="132" t="s">
        <v>996</v>
      </c>
      <c r="D393" s="200" t="s">
        <v>102</v>
      </c>
      <c r="E393" s="201" t="s">
        <v>126</v>
      </c>
      <c r="F393" s="129">
        <v>70</v>
      </c>
      <c r="G393" s="114" t="str">
        <f t="shared" si="8"/>
        <v>Khá</v>
      </c>
      <c r="H393" s="131"/>
    </row>
    <row r="394" spans="1:8" x14ac:dyDescent="0.25">
      <c r="A394" s="129">
        <f t="shared" si="10"/>
        <v>378</v>
      </c>
      <c r="B394" s="129">
        <v>13</v>
      </c>
      <c r="C394" s="132" t="s">
        <v>983</v>
      </c>
      <c r="D394" s="200" t="s">
        <v>331</v>
      </c>
      <c r="E394" s="201" t="s">
        <v>40</v>
      </c>
      <c r="F394" s="129">
        <v>96</v>
      </c>
      <c r="G394" s="114" t="str">
        <f t="shared" si="8"/>
        <v>Xuất sắc</v>
      </c>
      <c r="H394" s="131" t="s">
        <v>2514</v>
      </c>
    </row>
    <row r="395" spans="1:8" x14ac:dyDescent="0.25">
      <c r="A395" s="129">
        <f t="shared" si="10"/>
        <v>379</v>
      </c>
      <c r="B395" s="129">
        <v>14</v>
      </c>
      <c r="C395" s="132" t="s">
        <v>976</v>
      </c>
      <c r="D395" s="200" t="s">
        <v>17</v>
      </c>
      <c r="E395" s="201" t="s">
        <v>44</v>
      </c>
      <c r="F395" s="129">
        <v>84</v>
      </c>
      <c r="G395" s="114" t="str">
        <f t="shared" si="8"/>
        <v>Tốt</v>
      </c>
      <c r="H395" s="131" t="s">
        <v>2515</v>
      </c>
    </row>
    <row r="396" spans="1:8" x14ac:dyDescent="0.25">
      <c r="A396" s="129">
        <f t="shared" si="10"/>
        <v>380</v>
      </c>
      <c r="B396" s="129">
        <v>15</v>
      </c>
      <c r="C396" s="132" t="s">
        <v>977</v>
      </c>
      <c r="D396" s="200" t="s">
        <v>978</v>
      </c>
      <c r="E396" s="201" t="s">
        <v>93</v>
      </c>
      <c r="F396" s="129">
        <v>94</v>
      </c>
      <c r="G396" s="114" t="str">
        <f t="shared" si="8"/>
        <v>Xuất sắc</v>
      </c>
      <c r="H396" s="131" t="s">
        <v>2516</v>
      </c>
    </row>
    <row r="397" spans="1:8" x14ac:dyDescent="0.25">
      <c r="A397" s="129">
        <f t="shared" si="10"/>
        <v>381</v>
      </c>
      <c r="B397" s="129">
        <v>16</v>
      </c>
      <c r="C397" s="132" t="s">
        <v>1000</v>
      </c>
      <c r="D397" s="200" t="s">
        <v>220</v>
      </c>
      <c r="E397" s="201" t="s">
        <v>20</v>
      </c>
      <c r="F397" s="129">
        <v>80</v>
      </c>
      <c r="G397" s="114" t="str">
        <f t="shared" ref="G397:G428" si="11">IF(F397&gt;=90,"Xuất sắc",IF(F397&gt;=80,"Tốt",IF(F397&gt;=65,"Khá",IF(F397&gt;=50,"Trung bình",IF(F397&gt;=35,"Yếu","Kém")))))</f>
        <v>Tốt</v>
      </c>
      <c r="H397" s="131"/>
    </row>
    <row r="398" spans="1:8" x14ac:dyDescent="0.25">
      <c r="A398" s="129">
        <f t="shared" si="10"/>
        <v>382</v>
      </c>
      <c r="B398" s="129">
        <v>17</v>
      </c>
      <c r="C398" s="132" t="s">
        <v>409</v>
      </c>
      <c r="D398" s="200" t="s">
        <v>12</v>
      </c>
      <c r="E398" s="201" t="s">
        <v>20</v>
      </c>
      <c r="F398" s="129">
        <v>70</v>
      </c>
      <c r="G398" s="114" t="str">
        <f t="shared" si="11"/>
        <v>Khá</v>
      </c>
      <c r="H398" s="131" t="s">
        <v>2517</v>
      </c>
    </row>
    <row r="399" spans="1:8" x14ac:dyDescent="0.25">
      <c r="A399" s="129">
        <f t="shared" si="10"/>
        <v>383</v>
      </c>
      <c r="B399" s="129">
        <v>18</v>
      </c>
      <c r="C399" s="132" t="s">
        <v>1014</v>
      </c>
      <c r="D399" s="200" t="s">
        <v>1015</v>
      </c>
      <c r="E399" s="201" t="s">
        <v>154</v>
      </c>
      <c r="F399" s="129">
        <v>70</v>
      </c>
      <c r="G399" s="114" t="str">
        <f t="shared" si="11"/>
        <v>Khá</v>
      </c>
      <c r="H399" s="131"/>
    </row>
    <row r="400" spans="1:8" x14ac:dyDescent="0.25">
      <c r="A400" s="129">
        <f t="shared" si="10"/>
        <v>384</v>
      </c>
      <c r="B400" s="129">
        <v>19</v>
      </c>
      <c r="C400" s="132" t="s">
        <v>993</v>
      </c>
      <c r="D400" s="200" t="s">
        <v>137</v>
      </c>
      <c r="E400" s="201" t="s">
        <v>7</v>
      </c>
      <c r="F400" s="129">
        <v>75</v>
      </c>
      <c r="G400" s="114" t="str">
        <f t="shared" si="11"/>
        <v>Khá</v>
      </c>
      <c r="H400" s="131"/>
    </row>
    <row r="401" spans="1:8" x14ac:dyDescent="0.25">
      <c r="A401" s="129">
        <f t="shared" si="10"/>
        <v>385</v>
      </c>
      <c r="B401" s="129">
        <v>20</v>
      </c>
      <c r="C401" s="132" t="s">
        <v>985</v>
      </c>
      <c r="D401" s="200" t="s">
        <v>986</v>
      </c>
      <c r="E401" s="201" t="s">
        <v>7</v>
      </c>
      <c r="F401" s="129">
        <v>80</v>
      </c>
      <c r="G401" s="114" t="str">
        <f t="shared" si="11"/>
        <v>Tốt</v>
      </c>
      <c r="H401" s="131"/>
    </row>
    <row r="402" spans="1:8" x14ac:dyDescent="0.25">
      <c r="A402" s="129">
        <f t="shared" si="10"/>
        <v>386</v>
      </c>
      <c r="B402" s="129">
        <v>21</v>
      </c>
      <c r="C402" s="132" t="s">
        <v>1001</v>
      </c>
      <c r="D402" s="200" t="s">
        <v>854</v>
      </c>
      <c r="E402" s="201" t="s">
        <v>7</v>
      </c>
      <c r="F402" s="129">
        <v>70</v>
      </c>
      <c r="G402" s="114" t="str">
        <f t="shared" si="11"/>
        <v>Khá</v>
      </c>
      <c r="H402" s="131"/>
    </row>
    <row r="403" spans="1:8" ht="31.5" x14ac:dyDescent="0.25">
      <c r="A403" s="129">
        <f t="shared" si="10"/>
        <v>387</v>
      </c>
      <c r="B403" s="129">
        <v>22</v>
      </c>
      <c r="C403" s="132" t="s">
        <v>979</v>
      </c>
      <c r="D403" s="200" t="s">
        <v>980</v>
      </c>
      <c r="E403" s="201" t="s">
        <v>128</v>
      </c>
      <c r="F403" s="129">
        <v>70</v>
      </c>
      <c r="G403" s="114" t="str">
        <f t="shared" si="11"/>
        <v>Khá</v>
      </c>
      <c r="H403" s="131" t="s">
        <v>2518</v>
      </c>
    </row>
    <row r="404" spans="1:8" x14ac:dyDescent="0.25">
      <c r="A404" s="129">
        <f t="shared" si="10"/>
        <v>388</v>
      </c>
      <c r="B404" s="129">
        <v>23</v>
      </c>
      <c r="C404" s="132" t="s">
        <v>1002</v>
      </c>
      <c r="D404" s="200" t="s">
        <v>1003</v>
      </c>
      <c r="E404" s="201" t="s">
        <v>139</v>
      </c>
      <c r="F404" s="129">
        <v>70</v>
      </c>
      <c r="G404" s="114" t="str">
        <f t="shared" si="11"/>
        <v>Khá</v>
      </c>
      <c r="H404" s="131"/>
    </row>
    <row r="405" spans="1:8" x14ac:dyDescent="0.25">
      <c r="A405" s="129">
        <f t="shared" si="10"/>
        <v>389</v>
      </c>
      <c r="B405" s="129">
        <v>24</v>
      </c>
      <c r="C405" s="132" t="s">
        <v>1004</v>
      </c>
      <c r="D405" s="200" t="s">
        <v>75</v>
      </c>
      <c r="E405" s="201" t="s">
        <v>25</v>
      </c>
      <c r="F405" s="129">
        <v>83</v>
      </c>
      <c r="G405" s="114" t="str">
        <f t="shared" si="11"/>
        <v>Tốt</v>
      </c>
      <c r="H405" s="131"/>
    </row>
    <row r="406" spans="1:8" x14ac:dyDescent="0.25">
      <c r="A406" s="129">
        <f t="shared" si="10"/>
        <v>390</v>
      </c>
      <c r="B406" s="129">
        <v>25</v>
      </c>
      <c r="C406" s="132" t="s">
        <v>994</v>
      </c>
      <c r="D406" s="200" t="s">
        <v>290</v>
      </c>
      <c r="E406" s="201" t="s">
        <v>25</v>
      </c>
      <c r="F406" s="129">
        <v>70</v>
      </c>
      <c r="G406" s="114" t="str">
        <f t="shared" si="11"/>
        <v>Khá</v>
      </c>
      <c r="H406" s="131"/>
    </row>
    <row r="407" spans="1:8" x14ac:dyDescent="0.25">
      <c r="A407" s="129">
        <f t="shared" si="10"/>
        <v>391</v>
      </c>
      <c r="B407" s="129">
        <v>26</v>
      </c>
      <c r="C407" s="132" t="s">
        <v>987</v>
      </c>
      <c r="D407" s="200" t="s">
        <v>988</v>
      </c>
      <c r="E407" s="201" t="s">
        <v>130</v>
      </c>
      <c r="F407" s="129">
        <v>85</v>
      </c>
      <c r="G407" s="114" t="str">
        <f t="shared" si="11"/>
        <v>Tốt</v>
      </c>
      <c r="H407" s="131"/>
    </row>
    <row r="408" spans="1:8" x14ac:dyDescent="0.25">
      <c r="A408" s="129">
        <f t="shared" si="10"/>
        <v>392</v>
      </c>
      <c r="B408" s="129">
        <v>27</v>
      </c>
      <c r="C408" s="132" t="s">
        <v>989</v>
      </c>
      <c r="D408" s="200" t="s">
        <v>18</v>
      </c>
      <c r="E408" s="201" t="s">
        <v>190</v>
      </c>
      <c r="F408" s="129">
        <v>85</v>
      </c>
      <c r="G408" s="114" t="str">
        <f t="shared" si="11"/>
        <v>Tốt</v>
      </c>
      <c r="H408" s="131"/>
    </row>
    <row r="409" spans="1:8" x14ac:dyDescent="0.25">
      <c r="A409" s="129">
        <f t="shared" si="10"/>
        <v>393</v>
      </c>
      <c r="B409" s="129">
        <v>28</v>
      </c>
      <c r="C409" s="132" t="s">
        <v>1011</v>
      </c>
      <c r="D409" s="200" t="s">
        <v>17</v>
      </c>
      <c r="E409" s="201" t="s">
        <v>8</v>
      </c>
      <c r="F409" s="129">
        <v>70</v>
      </c>
      <c r="G409" s="114" t="str">
        <f t="shared" si="11"/>
        <v>Khá</v>
      </c>
      <c r="H409" s="131"/>
    </row>
    <row r="410" spans="1:8" x14ac:dyDescent="0.25">
      <c r="A410" s="129">
        <f t="shared" si="10"/>
        <v>394</v>
      </c>
      <c r="B410" s="129">
        <v>29</v>
      </c>
      <c r="C410" s="132" t="s">
        <v>982</v>
      </c>
      <c r="D410" s="200" t="s">
        <v>116</v>
      </c>
      <c r="E410" s="201" t="s">
        <v>10</v>
      </c>
      <c r="F410" s="129">
        <v>75</v>
      </c>
      <c r="G410" s="114" t="str">
        <f t="shared" si="11"/>
        <v>Khá</v>
      </c>
      <c r="H410" s="131" t="s">
        <v>2519</v>
      </c>
    </row>
    <row r="411" spans="1:8" x14ac:dyDescent="0.25">
      <c r="A411" s="129">
        <f t="shared" si="10"/>
        <v>395</v>
      </c>
      <c r="B411" s="129">
        <v>30</v>
      </c>
      <c r="C411" s="132" t="s">
        <v>992</v>
      </c>
      <c r="D411" s="200" t="s">
        <v>320</v>
      </c>
      <c r="E411" s="201" t="s">
        <v>57</v>
      </c>
      <c r="F411" s="129">
        <v>70</v>
      </c>
      <c r="G411" s="114" t="str">
        <f t="shared" si="11"/>
        <v>Khá</v>
      </c>
      <c r="H411" s="131"/>
    </row>
    <row r="412" spans="1:8" x14ac:dyDescent="0.25">
      <c r="A412" s="129">
        <f t="shared" si="10"/>
        <v>396</v>
      </c>
      <c r="B412" s="129">
        <v>31</v>
      </c>
      <c r="C412" s="132" t="s">
        <v>1010</v>
      </c>
      <c r="D412" s="200" t="s">
        <v>333</v>
      </c>
      <c r="E412" s="201" t="s">
        <v>57</v>
      </c>
      <c r="F412" s="129">
        <v>70</v>
      </c>
      <c r="G412" s="114" t="str">
        <f t="shared" si="11"/>
        <v>Khá</v>
      </c>
      <c r="H412" s="131"/>
    </row>
    <row r="413" spans="1:8" x14ac:dyDescent="0.25">
      <c r="A413" s="129">
        <f t="shared" si="10"/>
        <v>397</v>
      </c>
      <c r="B413" s="129">
        <v>32</v>
      </c>
      <c r="C413" s="132" t="s">
        <v>981</v>
      </c>
      <c r="D413" s="200" t="s">
        <v>43</v>
      </c>
      <c r="E413" s="201" t="s">
        <v>59</v>
      </c>
      <c r="F413" s="129">
        <v>98</v>
      </c>
      <c r="G413" s="114" t="str">
        <f t="shared" si="11"/>
        <v>Xuất sắc</v>
      </c>
      <c r="H413" s="131" t="s">
        <v>2520</v>
      </c>
    </row>
    <row r="414" spans="1:8" x14ac:dyDescent="0.25">
      <c r="A414" s="129">
        <f t="shared" si="10"/>
        <v>398</v>
      </c>
      <c r="B414" s="129">
        <v>33</v>
      </c>
      <c r="C414" s="132" t="s">
        <v>1021</v>
      </c>
      <c r="D414" s="200" t="s">
        <v>1022</v>
      </c>
      <c r="E414" s="201" t="s">
        <v>114</v>
      </c>
      <c r="F414" s="129">
        <v>80</v>
      </c>
      <c r="G414" s="114" t="str">
        <f t="shared" si="11"/>
        <v>Tốt</v>
      </c>
      <c r="H414" s="131"/>
    </row>
    <row r="415" spans="1:8" x14ac:dyDescent="0.25">
      <c r="A415" s="129">
        <f t="shared" si="10"/>
        <v>399</v>
      </c>
      <c r="B415" s="129">
        <v>34</v>
      </c>
      <c r="C415" s="132" t="s">
        <v>1016</v>
      </c>
      <c r="D415" s="200" t="s">
        <v>136</v>
      </c>
      <c r="E415" s="201" t="s">
        <v>198</v>
      </c>
      <c r="F415" s="129">
        <v>78</v>
      </c>
      <c r="G415" s="114" t="str">
        <f t="shared" si="11"/>
        <v>Khá</v>
      </c>
      <c r="H415" s="131"/>
    </row>
    <row r="416" spans="1:8" x14ac:dyDescent="0.25">
      <c r="A416" s="129">
        <f t="shared" si="10"/>
        <v>400</v>
      </c>
      <c r="B416" s="129">
        <v>35</v>
      </c>
      <c r="C416" s="132" t="s">
        <v>984</v>
      </c>
      <c r="D416" s="200" t="s">
        <v>108</v>
      </c>
      <c r="E416" s="201" t="s">
        <v>4</v>
      </c>
      <c r="F416" s="129">
        <v>70</v>
      </c>
      <c r="G416" s="114" t="str">
        <f t="shared" si="11"/>
        <v>Khá</v>
      </c>
      <c r="H416" s="131" t="s">
        <v>2521</v>
      </c>
    </row>
    <row r="417" spans="1:8" x14ac:dyDescent="0.25">
      <c r="A417" s="129">
        <f t="shared" si="10"/>
        <v>401</v>
      </c>
      <c r="B417" s="129">
        <v>36</v>
      </c>
      <c r="C417" s="132" t="s">
        <v>1012</v>
      </c>
      <c r="D417" s="200" t="s">
        <v>171</v>
      </c>
      <c r="E417" s="201" t="s">
        <v>61</v>
      </c>
      <c r="F417" s="129">
        <v>70</v>
      </c>
      <c r="G417" s="114" t="str">
        <f t="shared" si="11"/>
        <v>Khá</v>
      </c>
      <c r="H417" s="131"/>
    </row>
    <row r="418" spans="1:8" x14ac:dyDescent="0.25">
      <c r="A418" s="129">
        <f t="shared" si="10"/>
        <v>402</v>
      </c>
      <c r="B418" s="129">
        <v>37</v>
      </c>
      <c r="C418" s="132" t="s">
        <v>971</v>
      </c>
      <c r="D418" s="200" t="s">
        <v>17</v>
      </c>
      <c r="E418" s="201" t="s">
        <v>972</v>
      </c>
      <c r="F418" s="129">
        <v>98</v>
      </c>
      <c r="G418" s="114" t="str">
        <f t="shared" si="11"/>
        <v>Xuất sắc</v>
      </c>
      <c r="H418" s="131" t="s">
        <v>2522</v>
      </c>
    </row>
    <row r="419" spans="1:8" x14ac:dyDescent="0.25">
      <c r="A419" s="129">
        <f t="shared" si="10"/>
        <v>403</v>
      </c>
      <c r="B419" s="129">
        <v>38</v>
      </c>
      <c r="C419" s="132" t="s">
        <v>1019</v>
      </c>
      <c r="D419" s="200" t="s">
        <v>1020</v>
      </c>
      <c r="E419" s="201" t="s">
        <v>11</v>
      </c>
      <c r="F419" s="129">
        <v>70</v>
      </c>
      <c r="G419" s="114" t="str">
        <f t="shared" si="11"/>
        <v>Khá</v>
      </c>
      <c r="H419" s="131"/>
    </row>
    <row r="420" spans="1:8" x14ac:dyDescent="0.25">
      <c r="A420" s="129">
        <f t="shared" si="10"/>
        <v>404</v>
      </c>
      <c r="B420" s="129">
        <v>39</v>
      </c>
      <c r="C420" s="132" t="s">
        <v>1009</v>
      </c>
      <c r="D420" s="200" t="s">
        <v>283</v>
      </c>
      <c r="E420" s="201" t="s">
        <v>11</v>
      </c>
      <c r="F420" s="129">
        <v>70</v>
      </c>
      <c r="G420" s="114" t="str">
        <f t="shared" si="11"/>
        <v>Khá</v>
      </c>
      <c r="H420" s="131"/>
    </row>
    <row r="421" spans="1:8" x14ac:dyDescent="0.25">
      <c r="A421" s="129">
        <f t="shared" si="10"/>
        <v>405</v>
      </c>
      <c r="B421" s="129">
        <v>40</v>
      </c>
      <c r="C421" s="132" t="s">
        <v>1023</v>
      </c>
      <c r="D421" s="200" t="s">
        <v>1024</v>
      </c>
      <c r="E421" s="201" t="s">
        <v>11</v>
      </c>
      <c r="F421" s="129">
        <v>70</v>
      </c>
      <c r="G421" s="114" t="str">
        <f t="shared" si="11"/>
        <v>Khá</v>
      </c>
      <c r="H421" s="131"/>
    </row>
    <row r="422" spans="1:8" x14ac:dyDescent="0.25">
      <c r="A422" s="129">
        <f t="shared" si="10"/>
        <v>406</v>
      </c>
      <c r="B422" s="129">
        <v>41</v>
      </c>
      <c r="C422" s="132" t="s">
        <v>990</v>
      </c>
      <c r="D422" s="200" t="s">
        <v>854</v>
      </c>
      <c r="E422" s="201" t="s">
        <v>11</v>
      </c>
      <c r="F422" s="129">
        <v>70</v>
      </c>
      <c r="G422" s="114" t="str">
        <f t="shared" si="11"/>
        <v>Khá</v>
      </c>
      <c r="H422" s="131"/>
    </row>
    <row r="423" spans="1:8" x14ac:dyDescent="0.25">
      <c r="A423" s="129">
        <f t="shared" si="10"/>
        <v>407</v>
      </c>
      <c r="B423" s="129">
        <v>42</v>
      </c>
      <c r="C423" s="132" t="s">
        <v>973</v>
      </c>
      <c r="D423" s="200" t="s">
        <v>73</v>
      </c>
      <c r="E423" s="201" t="s">
        <v>152</v>
      </c>
      <c r="F423" s="129">
        <v>94</v>
      </c>
      <c r="G423" s="114" t="str">
        <f t="shared" si="11"/>
        <v>Xuất sắc</v>
      </c>
      <c r="H423" s="131" t="s">
        <v>2523</v>
      </c>
    </row>
    <row r="424" spans="1:8" x14ac:dyDescent="0.25">
      <c r="A424" s="129">
        <f t="shared" si="10"/>
        <v>408</v>
      </c>
      <c r="B424" s="129">
        <v>43</v>
      </c>
      <c r="C424" s="132" t="s">
        <v>970</v>
      </c>
      <c r="D424" s="200" t="s">
        <v>153</v>
      </c>
      <c r="E424" s="201" t="s">
        <v>157</v>
      </c>
      <c r="F424" s="129">
        <v>90</v>
      </c>
      <c r="G424" s="114" t="str">
        <f t="shared" si="11"/>
        <v>Xuất sắc</v>
      </c>
      <c r="H424" s="131" t="s">
        <v>2524</v>
      </c>
    </row>
    <row r="425" spans="1:8" x14ac:dyDescent="0.25">
      <c r="A425" s="129">
        <f t="shared" si="10"/>
        <v>409</v>
      </c>
      <c r="B425" s="129">
        <v>44</v>
      </c>
      <c r="C425" s="132" t="s">
        <v>995</v>
      </c>
      <c r="D425" s="200" t="s">
        <v>206</v>
      </c>
      <c r="E425" s="201" t="s">
        <v>254</v>
      </c>
      <c r="F425" s="129">
        <v>70</v>
      </c>
      <c r="G425" s="114" t="str">
        <f t="shared" si="11"/>
        <v>Khá</v>
      </c>
      <c r="H425" s="131"/>
    </row>
    <row r="426" spans="1:8" x14ac:dyDescent="0.25">
      <c r="A426" s="129">
        <f t="shared" si="10"/>
        <v>410</v>
      </c>
      <c r="B426" s="129">
        <v>45</v>
      </c>
      <c r="C426" s="132" t="s">
        <v>1013</v>
      </c>
      <c r="D426" s="200" t="s">
        <v>526</v>
      </c>
      <c r="E426" s="201" t="s">
        <v>64</v>
      </c>
      <c r="F426" s="129">
        <v>81</v>
      </c>
      <c r="G426" s="114" t="str">
        <f t="shared" si="11"/>
        <v>Tốt</v>
      </c>
      <c r="H426" s="131"/>
    </row>
    <row r="427" spans="1:8" x14ac:dyDescent="0.25">
      <c r="G427" s="163"/>
    </row>
    <row r="428" spans="1:8" x14ac:dyDescent="0.25">
      <c r="B428" s="46"/>
      <c r="C428" s="145" t="s">
        <v>335</v>
      </c>
      <c r="D428" s="112" t="s">
        <v>336</v>
      </c>
      <c r="E428" s="112" t="s">
        <v>2444</v>
      </c>
      <c r="F428" s="46"/>
      <c r="G428" s="163"/>
    </row>
    <row r="429" spans="1:8" x14ac:dyDescent="0.25">
      <c r="B429" s="46"/>
      <c r="C429" s="47" t="s">
        <v>70</v>
      </c>
      <c r="D429" s="129">
        <f>COUNTIF(G10:G426,"Xuất sắc")</f>
        <v>71</v>
      </c>
      <c r="E429" s="217">
        <f>D429/$D$436*100</f>
        <v>17.317073170731707</v>
      </c>
      <c r="F429" s="46"/>
      <c r="G429" s="163"/>
    </row>
    <row r="430" spans="1:8" x14ac:dyDescent="0.25">
      <c r="B430" s="46"/>
      <c r="C430" s="45" t="s">
        <v>30</v>
      </c>
      <c r="D430" s="129">
        <f>COUNTIF($G$10:$G$426,"Tốt")</f>
        <v>70</v>
      </c>
      <c r="E430" s="217">
        <f t="shared" ref="E430:E435" si="12">D430/$D$436*100</f>
        <v>17.073170731707318</v>
      </c>
      <c r="F430" s="46"/>
      <c r="G430" s="163"/>
    </row>
    <row r="431" spans="1:8" x14ac:dyDescent="0.25">
      <c r="B431" s="46"/>
      <c r="C431" s="45" t="s">
        <v>66</v>
      </c>
      <c r="D431" s="129">
        <f>COUNTIF($G$10:$G$426,"Khá")</f>
        <v>258</v>
      </c>
      <c r="E431" s="217">
        <f t="shared" si="12"/>
        <v>62.926829268292686</v>
      </c>
      <c r="F431" s="46"/>
      <c r="G431" s="163"/>
    </row>
    <row r="432" spans="1:8" x14ac:dyDescent="0.25">
      <c r="B432" s="46"/>
      <c r="C432" s="47" t="s">
        <v>94</v>
      </c>
      <c r="D432" s="129">
        <f>COUNTIF($G$10:$G$426,"Trung bình")</f>
        <v>10</v>
      </c>
      <c r="E432" s="217">
        <f t="shared" si="12"/>
        <v>2.4390243902439024</v>
      </c>
      <c r="F432" s="46"/>
      <c r="G432" s="163"/>
    </row>
    <row r="433" spans="2:7" x14ac:dyDescent="0.25">
      <c r="B433" s="46"/>
      <c r="C433" s="45" t="s">
        <v>90</v>
      </c>
      <c r="D433" s="129">
        <f>COUNTIF($G$10:$G$426,"Yếu")</f>
        <v>0</v>
      </c>
      <c r="E433" s="217">
        <f t="shared" si="12"/>
        <v>0</v>
      </c>
      <c r="F433" s="46"/>
      <c r="G433" s="163"/>
    </row>
    <row r="434" spans="2:7" x14ac:dyDescent="0.25">
      <c r="B434" s="46"/>
      <c r="C434" s="45" t="s">
        <v>226</v>
      </c>
      <c r="D434" s="129">
        <f>COUNTIF($G$10:$G$426,"Kém")</f>
        <v>1</v>
      </c>
      <c r="E434" s="217">
        <f t="shared" si="12"/>
        <v>0.24390243902439024</v>
      </c>
      <c r="F434" s="46"/>
      <c r="G434" s="163"/>
    </row>
    <row r="435" spans="2:7" x14ac:dyDescent="0.25">
      <c r="B435" s="46"/>
      <c r="C435" s="45" t="s">
        <v>227</v>
      </c>
      <c r="D435" s="129">
        <f>COUNTIF($G$10:$G$426,"Không xét")</f>
        <v>0</v>
      </c>
      <c r="E435" s="217">
        <f t="shared" si="12"/>
        <v>0</v>
      </c>
      <c r="F435" s="46"/>
      <c r="G435" s="163"/>
    </row>
    <row r="436" spans="2:7" x14ac:dyDescent="0.25">
      <c r="B436" s="46"/>
      <c r="C436" s="145" t="s">
        <v>337</v>
      </c>
      <c r="D436" s="112">
        <f>SUM(D429:D435)</f>
        <v>410</v>
      </c>
      <c r="E436" s="218">
        <f>SUM(E429:E435)</f>
        <v>100</v>
      </c>
      <c r="F436" s="46"/>
      <c r="G436" s="163"/>
    </row>
  </sheetData>
  <mergeCells count="10">
    <mergeCell ref="A1:D1"/>
    <mergeCell ref="E1:H1"/>
    <mergeCell ref="A4:H4"/>
    <mergeCell ref="M7:N7"/>
    <mergeCell ref="A8:H8"/>
    <mergeCell ref="A2:D2"/>
    <mergeCell ref="E2:H2"/>
    <mergeCell ref="A5:H5"/>
    <mergeCell ref="A6:H6"/>
    <mergeCell ref="A7:H7"/>
  </mergeCells>
  <phoneticPr fontId="0" type="noConversion"/>
  <conditionalFormatting sqref="C6">
    <cfRule type="duplicateValues" dxfId="14" priority="2"/>
  </conditionalFormatting>
  <conditionalFormatting sqref="C1:C5 C7:C8 C437:C1048576">
    <cfRule type="duplicateValues" dxfId="13" priority="15"/>
  </conditionalFormatting>
  <conditionalFormatting sqref="C1:C5 C7:C8 C437:C1048576">
    <cfRule type="duplicateValues" dxfId="12" priority="19"/>
  </conditionalFormatting>
  <conditionalFormatting sqref="C9:C436">
    <cfRule type="duplicateValues" dxfId="11" priority="1"/>
  </conditionalFormatting>
  <pageMargins left="0.5" right="0.25" top="0.5" bottom="0.75" header="0.5" footer="0.5"/>
  <pageSetup paperSize="9" orientation="portrait" r:id="rId1"/>
  <headerFooter alignWithMargins="0"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3"/>
  <sheetViews>
    <sheetView zoomScaleNormal="100" workbookViewId="0">
      <selection activeCell="J14" sqref="J14"/>
    </sheetView>
  </sheetViews>
  <sheetFormatPr defaultColWidth="11.25" defaultRowHeight="15.75" x14ac:dyDescent="0.25"/>
  <cols>
    <col min="1" max="1" width="4.625" style="48" customWidth="1"/>
    <col min="2" max="2" width="4.375" style="48" customWidth="1"/>
    <col min="3" max="3" width="17.25" style="52" customWidth="1"/>
    <col min="4" max="4" width="17.375" style="48" customWidth="1"/>
    <col min="5" max="5" width="10" style="48" customWidth="1"/>
    <col min="6" max="6" width="12" style="48" customWidth="1"/>
    <col min="7" max="7" width="11.125" style="48" customWidth="1"/>
    <col min="8" max="8" width="12.75" style="48" customWidth="1"/>
    <col min="9" max="26" width="9" style="48" customWidth="1"/>
    <col min="27" max="16384" width="11.25" style="48"/>
  </cols>
  <sheetData>
    <row r="1" spans="1:26" s="38" customFormat="1" x14ac:dyDescent="0.25">
      <c r="A1" s="183" t="s">
        <v>1</v>
      </c>
      <c r="B1" s="183"/>
      <c r="C1" s="183"/>
      <c r="D1" s="183"/>
      <c r="E1" s="184" t="s">
        <v>2</v>
      </c>
      <c r="F1" s="184"/>
      <c r="G1" s="184"/>
      <c r="H1" s="184"/>
    </row>
    <row r="2" spans="1:26" s="38" customFormat="1" x14ac:dyDescent="0.25">
      <c r="A2" s="189" t="s">
        <v>2500</v>
      </c>
      <c r="B2" s="189"/>
      <c r="C2" s="189"/>
      <c r="D2" s="189"/>
      <c r="E2" s="190" t="s">
        <v>255</v>
      </c>
      <c r="F2" s="190"/>
      <c r="G2" s="190"/>
      <c r="H2" s="190"/>
      <c r="I2" s="41"/>
    </row>
    <row r="3" spans="1:26" s="38" customFormat="1" x14ac:dyDescent="0.25">
      <c r="A3" s="162"/>
      <c r="B3" s="162"/>
      <c r="C3" s="162"/>
      <c r="D3" s="6"/>
      <c r="E3" s="161"/>
      <c r="F3" s="161"/>
      <c r="G3" s="147"/>
      <c r="H3" s="53"/>
      <c r="I3" s="42"/>
    </row>
    <row r="4" spans="1:26" s="38" customFormat="1" ht="18.75" x14ac:dyDescent="0.3">
      <c r="A4" s="185" t="s">
        <v>2526</v>
      </c>
      <c r="B4" s="185"/>
      <c r="C4" s="185"/>
      <c r="D4" s="185"/>
      <c r="E4" s="185"/>
      <c r="F4" s="185"/>
      <c r="G4" s="185"/>
      <c r="H4" s="185"/>
      <c r="I4" s="42"/>
    </row>
    <row r="5" spans="1:26" s="38" customFormat="1" ht="18.75" x14ac:dyDescent="0.3">
      <c r="A5" s="185" t="s">
        <v>338</v>
      </c>
      <c r="B5" s="185"/>
      <c r="C5" s="185"/>
      <c r="D5" s="185"/>
      <c r="E5" s="185"/>
      <c r="F5" s="185"/>
      <c r="G5" s="185"/>
      <c r="H5" s="185"/>
    </row>
    <row r="6" spans="1:26" s="38" customFormat="1" ht="18.75" x14ac:dyDescent="0.3">
      <c r="A6" s="191" t="s">
        <v>2527</v>
      </c>
      <c r="B6" s="191"/>
      <c r="C6" s="191"/>
      <c r="D6" s="191"/>
      <c r="E6" s="191"/>
      <c r="F6" s="191"/>
      <c r="G6" s="191"/>
      <c r="H6" s="191"/>
    </row>
    <row r="7" spans="1:26" s="38" customFormat="1" ht="15.75" customHeight="1" x14ac:dyDescent="0.25">
      <c r="A7" s="192"/>
      <c r="B7" s="192"/>
      <c r="C7" s="192"/>
      <c r="D7" s="192"/>
      <c r="E7" s="192"/>
      <c r="F7" s="192"/>
      <c r="G7" s="192"/>
      <c r="H7" s="192"/>
      <c r="J7" s="43"/>
      <c r="K7" s="44"/>
      <c r="L7" s="39"/>
      <c r="M7" s="186"/>
      <c r="N7" s="186"/>
    </row>
    <row r="8" spans="1:26" ht="9" customHeight="1" x14ac:dyDescent="0.25">
      <c r="A8" s="172"/>
      <c r="B8" s="172"/>
      <c r="C8" s="173"/>
      <c r="D8" s="172"/>
      <c r="E8" s="172"/>
      <c r="F8" s="173"/>
      <c r="G8" s="172"/>
      <c r="H8" s="172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</row>
    <row r="9" spans="1:26" ht="11.25" customHeight="1" x14ac:dyDescent="0.25">
      <c r="A9" s="174"/>
      <c r="B9" s="172"/>
      <c r="C9" s="173"/>
      <c r="D9" s="172"/>
      <c r="E9" s="172"/>
      <c r="F9" s="173"/>
      <c r="G9" s="172"/>
      <c r="H9" s="172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</row>
    <row r="10" spans="1:26" ht="26.25" customHeight="1" x14ac:dyDescent="0.25">
      <c r="A10" s="175" t="s">
        <v>101</v>
      </c>
      <c r="B10" s="176" t="s">
        <v>101</v>
      </c>
      <c r="C10" s="177" t="s">
        <v>31</v>
      </c>
      <c r="D10" s="219" t="s">
        <v>32</v>
      </c>
      <c r="E10" s="219" t="s">
        <v>134</v>
      </c>
      <c r="F10" s="177" t="s">
        <v>275</v>
      </c>
      <c r="G10" s="49" t="s">
        <v>3</v>
      </c>
      <c r="H10" s="175" t="s">
        <v>0</v>
      </c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</row>
    <row r="11" spans="1:26" ht="15.75" customHeight="1" x14ac:dyDescent="0.25">
      <c r="A11" s="50"/>
      <c r="B11" s="178"/>
      <c r="C11" s="177" t="s">
        <v>1101</v>
      </c>
      <c r="D11" s="181"/>
      <c r="E11" s="181"/>
      <c r="F11" s="179"/>
      <c r="G11" s="179"/>
      <c r="H11" s="4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</row>
    <row r="12" spans="1:26" ht="15.75" customHeight="1" x14ac:dyDescent="0.25">
      <c r="A12" s="50">
        <v>1</v>
      </c>
      <c r="B12" s="50">
        <v>1</v>
      </c>
      <c r="C12" s="220" t="s">
        <v>1102</v>
      </c>
      <c r="D12" s="220" t="s">
        <v>1103</v>
      </c>
      <c r="E12" s="220" t="s">
        <v>65</v>
      </c>
      <c r="F12" s="86">
        <v>66</v>
      </c>
      <c r="G12" s="221" t="s">
        <v>66</v>
      </c>
      <c r="H12" s="4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</row>
    <row r="13" spans="1:26" ht="15.75" customHeight="1" x14ac:dyDescent="0.25">
      <c r="A13" s="50">
        <v>2</v>
      </c>
      <c r="B13" s="50">
        <v>2</v>
      </c>
      <c r="C13" s="220" t="s">
        <v>1104</v>
      </c>
      <c r="D13" s="220" t="s">
        <v>1105</v>
      </c>
      <c r="E13" s="220" t="s">
        <v>65</v>
      </c>
      <c r="F13" s="86">
        <v>55</v>
      </c>
      <c r="G13" s="221" t="s">
        <v>2446</v>
      </c>
      <c r="H13" s="4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</row>
    <row r="14" spans="1:26" ht="15.75" customHeight="1" x14ac:dyDescent="0.25">
      <c r="A14" s="50">
        <v>3</v>
      </c>
      <c r="B14" s="50">
        <v>3</v>
      </c>
      <c r="C14" s="220" t="s">
        <v>1106</v>
      </c>
      <c r="D14" s="220" t="s">
        <v>245</v>
      </c>
      <c r="E14" s="220" t="s">
        <v>33</v>
      </c>
      <c r="F14" s="86">
        <v>75</v>
      </c>
      <c r="G14" s="221" t="s">
        <v>66</v>
      </c>
      <c r="H14" s="4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</row>
    <row r="15" spans="1:26" ht="15.75" customHeight="1" x14ac:dyDescent="0.25">
      <c r="A15" s="50">
        <v>4</v>
      </c>
      <c r="B15" s="50">
        <v>4</v>
      </c>
      <c r="C15" s="220" t="s">
        <v>1107</v>
      </c>
      <c r="D15" s="220" t="s">
        <v>109</v>
      </c>
      <c r="E15" s="220" t="s">
        <v>33</v>
      </c>
      <c r="F15" s="86">
        <v>75</v>
      </c>
      <c r="G15" s="221" t="s">
        <v>66</v>
      </c>
      <c r="H15" s="4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</row>
    <row r="16" spans="1:26" ht="15.75" customHeight="1" x14ac:dyDescent="0.25">
      <c r="A16" s="50">
        <v>5</v>
      </c>
      <c r="B16" s="50">
        <v>5</v>
      </c>
      <c r="C16" s="220" t="s">
        <v>1108</v>
      </c>
      <c r="D16" s="220" t="s">
        <v>802</v>
      </c>
      <c r="E16" s="220" t="s">
        <v>33</v>
      </c>
      <c r="F16" s="86">
        <v>80</v>
      </c>
      <c r="G16" s="221" t="s">
        <v>30</v>
      </c>
      <c r="H16" s="4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</row>
    <row r="17" spans="1:26" ht="15.75" customHeight="1" x14ac:dyDescent="0.25">
      <c r="A17" s="50">
        <v>6</v>
      </c>
      <c r="B17" s="50">
        <v>6</v>
      </c>
      <c r="C17" s="220" t="s">
        <v>1109</v>
      </c>
      <c r="D17" s="220" t="s">
        <v>1110</v>
      </c>
      <c r="E17" s="220" t="s">
        <v>33</v>
      </c>
      <c r="F17" s="86">
        <v>80</v>
      </c>
      <c r="G17" s="221" t="s">
        <v>30</v>
      </c>
      <c r="H17" s="4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</row>
    <row r="18" spans="1:26" ht="15.75" customHeight="1" x14ac:dyDescent="0.25">
      <c r="A18" s="50">
        <v>7</v>
      </c>
      <c r="B18" s="50">
        <v>7</v>
      </c>
      <c r="C18" s="220" t="s">
        <v>1111</v>
      </c>
      <c r="D18" s="220" t="s">
        <v>1112</v>
      </c>
      <c r="E18" s="220" t="s">
        <v>33</v>
      </c>
      <c r="F18" s="86">
        <v>80</v>
      </c>
      <c r="G18" s="221" t="s">
        <v>30</v>
      </c>
      <c r="H18" s="4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</row>
    <row r="19" spans="1:26" ht="15.75" customHeight="1" x14ac:dyDescent="0.25">
      <c r="A19" s="50">
        <v>8</v>
      </c>
      <c r="B19" s="50">
        <v>8</v>
      </c>
      <c r="C19" s="220" t="s">
        <v>1113</v>
      </c>
      <c r="D19" s="220" t="s">
        <v>1114</v>
      </c>
      <c r="E19" s="220" t="s">
        <v>1042</v>
      </c>
      <c r="F19" s="86">
        <v>55</v>
      </c>
      <c r="G19" s="118" t="s">
        <v>2446</v>
      </c>
      <c r="H19" s="4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</row>
    <row r="20" spans="1:26" ht="15.75" customHeight="1" x14ac:dyDescent="0.25">
      <c r="A20" s="50">
        <v>9</v>
      </c>
      <c r="B20" s="50">
        <v>9</v>
      </c>
      <c r="C20" s="220" t="s">
        <v>1115</v>
      </c>
      <c r="D20" s="220" t="s">
        <v>1116</v>
      </c>
      <c r="E20" s="220" t="s">
        <v>182</v>
      </c>
      <c r="F20" s="86">
        <v>80</v>
      </c>
      <c r="G20" s="221" t="s">
        <v>30</v>
      </c>
      <c r="H20" s="4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</row>
    <row r="21" spans="1:26" ht="15.75" customHeight="1" x14ac:dyDescent="0.25">
      <c r="A21" s="50">
        <v>10</v>
      </c>
      <c r="B21" s="50">
        <v>10</v>
      </c>
      <c r="C21" s="220" t="s">
        <v>1117</v>
      </c>
      <c r="D21" s="220" t="s">
        <v>1118</v>
      </c>
      <c r="E21" s="220" t="s">
        <v>1119</v>
      </c>
      <c r="F21" s="86">
        <v>75</v>
      </c>
      <c r="G21" s="221" t="s">
        <v>66</v>
      </c>
      <c r="H21" s="4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</row>
    <row r="22" spans="1:26" ht="15.75" customHeight="1" x14ac:dyDescent="0.25">
      <c r="A22" s="50">
        <v>11</v>
      </c>
      <c r="B22" s="50">
        <v>11</v>
      </c>
      <c r="C22" s="220" t="s">
        <v>1120</v>
      </c>
      <c r="D22" s="220" t="s">
        <v>1121</v>
      </c>
      <c r="E22" s="220" t="s">
        <v>339</v>
      </c>
      <c r="F22" s="86">
        <v>80</v>
      </c>
      <c r="G22" s="221" t="s">
        <v>30</v>
      </c>
      <c r="H22" s="4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</row>
    <row r="23" spans="1:26" ht="15.75" customHeight="1" x14ac:dyDescent="0.25">
      <c r="A23" s="50">
        <v>12</v>
      </c>
      <c r="B23" s="50">
        <v>12</v>
      </c>
      <c r="C23" s="220" t="s">
        <v>1122</v>
      </c>
      <c r="D23" s="220" t="s">
        <v>1123</v>
      </c>
      <c r="E23" s="220" t="s">
        <v>195</v>
      </c>
      <c r="F23" s="86">
        <v>80</v>
      </c>
      <c r="G23" s="221" t="s">
        <v>30</v>
      </c>
      <c r="H23" s="4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</row>
    <row r="24" spans="1:26" ht="15.75" customHeight="1" x14ac:dyDescent="0.25">
      <c r="A24" s="50">
        <v>13</v>
      </c>
      <c r="B24" s="50">
        <v>13</v>
      </c>
      <c r="C24" s="220" t="s">
        <v>1124</v>
      </c>
      <c r="D24" s="220" t="s">
        <v>1125</v>
      </c>
      <c r="E24" s="220" t="s">
        <v>221</v>
      </c>
      <c r="F24" s="86">
        <v>73</v>
      </c>
      <c r="G24" s="221" t="s">
        <v>66</v>
      </c>
      <c r="H24" s="4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</row>
    <row r="25" spans="1:26" ht="15.75" customHeight="1" x14ac:dyDescent="0.25">
      <c r="A25" s="50">
        <v>14</v>
      </c>
      <c r="B25" s="50">
        <v>14</v>
      </c>
      <c r="C25" s="220" t="s">
        <v>1126</v>
      </c>
      <c r="D25" s="220" t="s">
        <v>84</v>
      </c>
      <c r="E25" s="220" t="s">
        <v>176</v>
      </c>
      <c r="F25" s="86">
        <v>60</v>
      </c>
      <c r="G25" s="221" t="s">
        <v>2446</v>
      </c>
      <c r="H25" s="4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</row>
    <row r="26" spans="1:26" ht="15.75" customHeight="1" x14ac:dyDescent="0.25">
      <c r="A26" s="50">
        <v>15</v>
      </c>
      <c r="B26" s="50">
        <v>15</v>
      </c>
      <c r="C26" s="220" t="s">
        <v>1127</v>
      </c>
      <c r="D26" s="220" t="s">
        <v>69</v>
      </c>
      <c r="E26" s="220" t="s">
        <v>26</v>
      </c>
      <c r="F26" s="86">
        <v>80</v>
      </c>
      <c r="G26" s="221" t="s">
        <v>30</v>
      </c>
      <c r="H26" s="4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</row>
    <row r="27" spans="1:26" ht="15.75" customHeight="1" x14ac:dyDescent="0.25">
      <c r="A27" s="50">
        <v>16</v>
      </c>
      <c r="B27" s="50">
        <v>16</v>
      </c>
      <c r="C27" s="220" t="s">
        <v>1128</v>
      </c>
      <c r="D27" s="220" t="s">
        <v>92</v>
      </c>
      <c r="E27" s="220" t="s">
        <v>38</v>
      </c>
      <c r="F27" s="86">
        <v>75</v>
      </c>
      <c r="G27" s="221" t="s">
        <v>66</v>
      </c>
      <c r="H27" s="4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</row>
    <row r="28" spans="1:26" ht="15.75" customHeight="1" x14ac:dyDescent="0.25">
      <c r="A28" s="50">
        <v>17</v>
      </c>
      <c r="B28" s="50">
        <v>17</v>
      </c>
      <c r="C28" s="220" t="s">
        <v>1129</v>
      </c>
      <c r="D28" s="220" t="s">
        <v>223</v>
      </c>
      <c r="E28" s="220" t="s">
        <v>125</v>
      </c>
      <c r="F28" s="86">
        <v>80</v>
      </c>
      <c r="G28" s="221" t="s">
        <v>30</v>
      </c>
      <c r="H28" s="4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</row>
    <row r="29" spans="1:26" ht="15.75" customHeight="1" x14ac:dyDescent="0.25">
      <c r="A29" s="50">
        <v>18</v>
      </c>
      <c r="B29" s="50">
        <v>18</v>
      </c>
      <c r="C29" s="220" t="s">
        <v>1130</v>
      </c>
      <c r="D29" s="220" t="s">
        <v>208</v>
      </c>
      <c r="E29" s="220" t="s">
        <v>1131</v>
      </c>
      <c r="F29" s="86">
        <v>60</v>
      </c>
      <c r="G29" s="221" t="s">
        <v>2446</v>
      </c>
      <c r="H29" s="4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</row>
    <row r="30" spans="1:26" ht="15.75" customHeight="1" x14ac:dyDescent="0.25">
      <c r="A30" s="50">
        <v>19</v>
      </c>
      <c r="B30" s="50">
        <v>19</v>
      </c>
      <c r="C30" s="119" t="s">
        <v>1132</v>
      </c>
      <c r="D30" s="222" t="s">
        <v>253</v>
      </c>
      <c r="E30" s="222" t="s">
        <v>40</v>
      </c>
      <c r="F30" s="86">
        <v>80</v>
      </c>
      <c r="G30" s="221" t="s">
        <v>30</v>
      </c>
      <c r="H30" s="4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</row>
    <row r="31" spans="1:26" ht="15.75" customHeight="1" x14ac:dyDescent="0.25">
      <c r="A31" s="50">
        <v>20</v>
      </c>
      <c r="B31" s="50">
        <v>20</v>
      </c>
      <c r="C31" s="220" t="s">
        <v>1133</v>
      </c>
      <c r="D31" s="220" t="s">
        <v>63</v>
      </c>
      <c r="E31" s="220" t="s">
        <v>44</v>
      </c>
      <c r="F31" s="86">
        <v>80</v>
      </c>
      <c r="G31" s="221" t="s">
        <v>30</v>
      </c>
      <c r="H31" s="4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</row>
    <row r="32" spans="1:26" ht="15.75" customHeight="1" x14ac:dyDescent="0.25">
      <c r="A32" s="50">
        <v>21</v>
      </c>
      <c r="B32" s="50">
        <v>21</v>
      </c>
      <c r="C32" s="223" t="s">
        <v>1134</v>
      </c>
      <c r="D32" s="223" t="s">
        <v>1135</v>
      </c>
      <c r="E32" s="223" t="s">
        <v>93</v>
      </c>
      <c r="F32" s="224">
        <v>60</v>
      </c>
      <c r="G32" s="221" t="s">
        <v>2446</v>
      </c>
      <c r="H32" s="4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</row>
    <row r="33" spans="1:26" ht="15.75" customHeight="1" x14ac:dyDescent="0.25">
      <c r="A33" s="50">
        <v>22</v>
      </c>
      <c r="B33" s="50">
        <v>22</v>
      </c>
      <c r="C33" s="220" t="s">
        <v>1136</v>
      </c>
      <c r="D33" s="220" t="s">
        <v>308</v>
      </c>
      <c r="E33" s="220" t="s">
        <v>93</v>
      </c>
      <c r="F33" s="86">
        <v>80</v>
      </c>
      <c r="G33" s="221" t="s">
        <v>30</v>
      </c>
      <c r="H33" s="4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</row>
    <row r="34" spans="1:26" ht="15.75" customHeight="1" x14ac:dyDescent="0.25">
      <c r="A34" s="50">
        <v>23</v>
      </c>
      <c r="B34" s="50">
        <v>23</v>
      </c>
      <c r="C34" s="220" t="s">
        <v>1137</v>
      </c>
      <c r="D34" s="220" t="s">
        <v>1138</v>
      </c>
      <c r="E34" s="220" t="s">
        <v>14</v>
      </c>
      <c r="F34" s="86">
        <v>80</v>
      </c>
      <c r="G34" s="221" t="s">
        <v>30</v>
      </c>
      <c r="H34" s="4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</row>
    <row r="35" spans="1:26" ht="15.75" customHeight="1" x14ac:dyDescent="0.25">
      <c r="A35" s="50">
        <v>24</v>
      </c>
      <c r="B35" s="50">
        <v>24</v>
      </c>
      <c r="C35" s="220" t="s">
        <v>1139</v>
      </c>
      <c r="D35" s="220" t="s">
        <v>1140</v>
      </c>
      <c r="E35" s="220" t="s">
        <v>74</v>
      </c>
      <c r="F35" s="86">
        <v>80</v>
      </c>
      <c r="G35" s="221" t="s">
        <v>30</v>
      </c>
      <c r="H35" s="4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</row>
    <row r="36" spans="1:26" ht="15.75" customHeight="1" x14ac:dyDescent="0.25">
      <c r="A36" s="50">
        <v>25</v>
      </c>
      <c r="B36" s="50">
        <v>25</v>
      </c>
      <c r="C36" s="220" t="s">
        <v>1141</v>
      </c>
      <c r="D36" s="220" t="s">
        <v>343</v>
      </c>
      <c r="E36" s="220" t="s">
        <v>1142</v>
      </c>
      <c r="F36" s="86">
        <v>75</v>
      </c>
      <c r="G36" s="221" t="s">
        <v>66</v>
      </c>
      <c r="H36" s="4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</row>
    <row r="37" spans="1:26" ht="15.75" customHeight="1" x14ac:dyDescent="0.25">
      <c r="A37" s="50">
        <v>26</v>
      </c>
      <c r="B37" s="50">
        <v>26</v>
      </c>
      <c r="C37" s="223" t="s">
        <v>1143</v>
      </c>
      <c r="D37" s="223" t="s">
        <v>1076</v>
      </c>
      <c r="E37" s="223" t="s">
        <v>50</v>
      </c>
      <c r="F37" s="86">
        <v>80</v>
      </c>
      <c r="G37" s="221" t="s">
        <v>30</v>
      </c>
      <c r="H37" s="4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</row>
    <row r="38" spans="1:26" ht="15.75" customHeight="1" x14ac:dyDescent="0.25">
      <c r="A38" s="50">
        <v>27</v>
      </c>
      <c r="B38" s="50">
        <v>27</v>
      </c>
      <c r="C38" s="220" t="s">
        <v>1144</v>
      </c>
      <c r="D38" s="220" t="s">
        <v>1145</v>
      </c>
      <c r="E38" s="220" t="s">
        <v>147</v>
      </c>
      <c r="F38" s="86">
        <v>80</v>
      </c>
      <c r="G38" s="221" t="s">
        <v>30</v>
      </c>
      <c r="H38" s="4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</row>
    <row r="39" spans="1:26" ht="15.75" customHeight="1" x14ac:dyDescent="0.25">
      <c r="A39" s="50">
        <v>28</v>
      </c>
      <c r="B39" s="50">
        <v>28</v>
      </c>
      <c r="C39" s="220" t="s">
        <v>1146</v>
      </c>
      <c r="D39" s="220" t="s">
        <v>1094</v>
      </c>
      <c r="E39" s="220" t="s">
        <v>147</v>
      </c>
      <c r="F39" s="86">
        <v>80</v>
      </c>
      <c r="G39" s="221" t="s">
        <v>30</v>
      </c>
      <c r="H39" s="4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</row>
    <row r="40" spans="1:26" ht="15.75" customHeight="1" x14ac:dyDescent="0.25">
      <c r="A40" s="50">
        <v>29</v>
      </c>
      <c r="B40" s="50">
        <v>29</v>
      </c>
      <c r="C40" s="220" t="s">
        <v>1147</v>
      </c>
      <c r="D40" s="220" t="s">
        <v>1148</v>
      </c>
      <c r="E40" s="220" t="s">
        <v>77</v>
      </c>
      <c r="F40" s="86">
        <v>80</v>
      </c>
      <c r="G40" s="221" t="s">
        <v>30</v>
      </c>
      <c r="H40" s="4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</row>
    <row r="41" spans="1:26" ht="15.75" customHeight="1" x14ac:dyDescent="0.25">
      <c r="A41" s="50">
        <v>30</v>
      </c>
      <c r="B41" s="50">
        <v>30</v>
      </c>
      <c r="C41" s="220" t="s">
        <v>1149</v>
      </c>
      <c r="D41" s="220" t="s">
        <v>1150</v>
      </c>
      <c r="E41" s="220" t="s">
        <v>77</v>
      </c>
      <c r="F41" s="86">
        <v>80</v>
      </c>
      <c r="G41" s="221" t="s">
        <v>30</v>
      </c>
      <c r="H41" s="4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</row>
    <row r="42" spans="1:26" ht="15.75" customHeight="1" x14ac:dyDescent="0.25">
      <c r="A42" s="50">
        <v>31</v>
      </c>
      <c r="B42" s="50">
        <v>31</v>
      </c>
      <c r="C42" s="223" t="s">
        <v>1151</v>
      </c>
      <c r="D42" s="223" t="s">
        <v>17</v>
      </c>
      <c r="E42" s="223" t="s">
        <v>1152</v>
      </c>
      <c r="F42" s="224">
        <v>75</v>
      </c>
      <c r="G42" s="221" t="s">
        <v>66</v>
      </c>
      <c r="H42" s="4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</row>
    <row r="43" spans="1:26" ht="15.75" customHeight="1" x14ac:dyDescent="0.25">
      <c r="A43" s="50">
        <v>32</v>
      </c>
      <c r="B43" s="50">
        <v>32</v>
      </c>
      <c r="C43" s="220" t="s">
        <v>1153</v>
      </c>
      <c r="D43" s="220" t="s">
        <v>1154</v>
      </c>
      <c r="E43" s="220" t="s">
        <v>7</v>
      </c>
      <c r="F43" s="86">
        <v>70</v>
      </c>
      <c r="G43" s="221" t="s">
        <v>66</v>
      </c>
      <c r="H43" s="4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</row>
    <row r="44" spans="1:26" ht="15.75" customHeight="1" x14ac:dyDescent="0.25">
      <c r="A44" s="50">
        <v>33</v>
      </c>
      <c r="B44" s="50">
        <v>33</v>
      </c>
      <c r="C44" s="220" t="s">
        <v>1155</v>
      </c>
      <c r="D44" s="220" t="s">
        <v>277</v>
      </c>
      <c r="E44" s="220" t="s">
        <v>7</v>
      </c>
      <c r="F44" s="86">
        <v>98</v>
      </c>
      <c r="G44" s="221" t="s">
        <v>70</v>
      </c>
      <c r="H44" s="4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</row>
    <row r="45" spans="1:26" ht="15.75" customHeight="1" x14ac:dyDescent="0.25">
      <c r="A45" s="50">
        <v>34</v>
      </c>
      <c r="B45" s="50">
        <v>34</v>
      </c>
      <c r="C45" s="220" t="s">
        <v>1156</v>
      </c>
      <c r="D45" s="220" t="s">
        <v>105</v>
      </c>
      <c r="E45" s="220" t="s">
        <v>7</v>
      </c>
      <c r="F45" s="86">
        <v>70</v>
      </c>
      <c r="G45" s="221" t="s">
        <v>66</v>
      </c>
      <c r="H45" s="4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</row>
    <row r="46" spans="1:26" ht="15.75" customHeight="1" x14ac:dyDescent="0.25">
      <c r="A46" s="50">
        <v>35</v>
      </c>
      <c r="B46" s="50">
        <v>35</v>
      </c>
      <c r="C46" s="220" t="s">
        <v>1157</v>
      </c>
      <c r="D46" s="220" t="s">
        <v>1158</v>
      </c>
      <c r="E46" s="220" t="s">
        <v>222</v>
      </c>
      <c r="F46" s="86">
        <v>73</v>
      </c>
      <c r="G46" s="221" t="s">
        <v>66</v>
      </c>
      <c r="H46" s="4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</row>
    <row r="47" spans="1:26" ht="15.75" customHeight="1" x14ac:dyDescent="0.25">
      <c r="A47" s="50">
        <v>36</v>
      </c>
      <c r="B47" s="50">
        <v>36</v>
      </c>
      <c r="C47" s="220" t="s">
        <v>1159</v>
      </c>
      <c r="D47" s="220" t="s">
        <v>1160</v>
      </c>
      <c r="E47" s="220" t="s">
        <v>24</v>
      </c>
      <c r="F47" s="86">
        <v>80</v>
      </c>
      <c r="G47" s="221" t="s">
        <v>30</v>
      </c>
      <c r="H47" s="4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</row>
    <row r="48" spans="1:26" ht="15.75" customHeight="1" x14ac:dyDescent="0.25">
      <c r="A48" s="50">
        <v>37</v>
      </c>
      <c r="B48" s="50">
        <v>37</v>
      </c>
      <c r="C48" s="220" t="s">
        <v>1161</v>
      </c>
      <c r="D48" s="220" t="s">
        <v>662</v>
      </c>
      <c r="E48" s="220" t="s">
        <v>24</v>
      </c>
      <c r="F48" s="86">
        <v>75</v>
      </c>
      <c r="G48" s="221" t="s">
        <v>66</v>
      </c>
      <c r="H48" s="4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</row>
    <row r="49" spans="1:26" ht="15.75" customHeight="1" x14ac:dyDescent="0.25">
      <c r="A49" s="50">
        <v>38</v>
      </c>
      <c r="B49" s="50">
        <v>38</v>
      </c>
      <c r="C49" s="220" t="s">
        <v>1162</v>
      </c>
      <c r="D49" s="220" t="s">
        <v>1163</v>
      </c>
      <c r="E49" s="220" t="s">
        <v>78</v>
      </c>
      <c r="F49" s="86">
        <v>80</v>
      </c>
      <c r="G49" s="221" t="s">
        <v>30</v>
      </c>
      <c r="H49" s="4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</row>
    <row r="50" spans="1:26" ht="15.75" customHeight="1" x14ac:dyDescent="0.25">
      <c r="A50" s="50">
        <v>39</v>
      </c>
      <c r="B50" s="50">
        <v>39</v>
      </c>
      <c r="C50" s="220" t="s">
        <v>1164</v>
      </c>
      <c r="D50" s="220" t="s">
        <v>239</v>
      </c>
      <c r="E50" s="220" t="s">
        <v>111</v>
      </c>
      <c r="F50" s="86">
        <v>70</v>
      </c>
      <c r="G50" s="221" t="s">
        <v>66</v>
      </c>
      <c r="H50" s="4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</row>
    <row r="51" spans="1:26" ht="15.75" customHeight="1" x14ac:dyDescent="0.25">
      <c r="A51" s="50">
        <v>40</v>
      </c>
      <c r="B51" s="50">
        <v>40</v>
      </c>
      <c r="C51" s="220" t="s">
        <v>1165</v>
      </c>
      <c r="D51" s="220" t="s">
        <v>1166</v>
      </c>
      <c r="E51" s="220" t="s">
        <v>162</v>
      </c>
      <c r="F51" s="86">
        <v>80</v>
      </c>
      <c r="G51" s="221" t="s">
        <v>30</v>
      </c>
      <c r="H51" s="4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</row>
    <row r="52" spans="1:26" ht="15.75" customHeight="1" x14ac:dyDescent="0.25">
      <c r="A52" s="50">
        <v>41</v>
      </c>
      <c r="B52" s="50">
        <v>41</v>
      </c>
      <c r="C52" s="220" t="s">
        <v>1167</v>
      </c>
      <c r="D52" s="220" t="s">
        <v>35</v>
      </c>
      <c r="E52" s="220" t="s">
        <v>162</v>
      </c>
      <c r="F52" s="86">
        <v>71</v>
      </c>
      <c r="G52" s="221" t="s">
        <v>66</v>
      </c>
      <c r="H52" s="4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</row>
    <row r="53" spans="1:26" ht="15.75" customHeight="1" x14ac:dyDescent="0.25">
      <c r="A53" s="50">
        <v>42</v>
      </c>
      <c r="B53" s="50">
        <v>42</v>
      </c>
      <c r="C53" s="220" t="s">
        <v>1168</v>
      </c>
      <c r="D53" s="220" t="s">
        <v>281</v>
      </c>
      <c r="E53" s="220" t="s">
        <v>25</v>
      </c>
      <c r="F53" s="86">
        <v>80</v>
      </c>
      <c r="G53" s="221" t="s">
        <v>30</v>
      </c>
      <c r="H53" s="225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</row>
    <row r="54" spans="1:26" ht="15.75" customHeight="1" x14ac:dyDescent="0.25">
      <c r="A54" s="50">
        <v>43</v>
      </c>
      <c r="B54" s="50">
        <v>43</v>
      </c>
      <c r="C54" s="220" t="s">
        <v>1169</v>
      </c>
      <c r="D54" s="220" t="s">
        <v>1095</v>
      </c>
      <c r="E54" s="220" t="s">
        <v>140</v>
      </c>
      <c r="F54" s="86">
        <v>80</v>
      </c>
      <c r="G54" s="221" t="s">
        <v>30</v>
      </c>
      <c r="H54" s="226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</row>
    <row r="55" spans="1:26" ht="15.75" customHeight="1" x14ac:dyDescent="0.25">
      <c r="A55" s="50">
        <v>44</v>
      </c>
      <c r="B55" s="50">
        <v>44</v>
      </c>
      <c r="C55" s="220" t="s">
        <v>1170</v>
      </c>
      <c r="D55" s="220" t="s">
        <v>1171</v>
      </c>
      <c r="E55" s="220" t="s">
        <v>190</v>
      </c>
      <c r="F55" s="86">
        <v>71</v>
      </c>
      <c r="G55" s="221" t="s">
        <v>66</v>
      </c>
      <c r="H55" s="226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</row>
    <row r="56" spans="1:26" ht="15.75" customHeight="1" x14ac:dyDescent="0.25">
      <c r="A56" s="50">
        <v>45</v>
      </c>
      <c r="B56" s="50">
        <v>45</v>
      </c>
      <c r="C56" s="220" t="s">
        <v>1172</v>
      </c>
      <c r="D56" s="220" t="s">
        <v>1173</v>
      </c>
      <c r="E56" s="220" t="s">
        <v>1096</v>
      </c>
      <c r="F56" s="86">
        <v>80</v>
      </c>
      <c r="G56" s="221" t="s">
        <v>30</v>
      </c>
      <c r="H56" s="226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</row>
    <row r="57" spans="1:26" ht="15.75" customHeight="1" x14ac:dyDescent="0.25">
      <c r="A57" s="50">
        <v>46</v>
      </c>
      <c r="B57" s="50">
        <v>46</v>
      </c>
      <c r="C57" s="220" t="s">
        <v>1174</v>
      </c>
      <c r="D57" s="220" t="s">
        <v>1175</v>
      </c>
      <c r="E57" s="220" t="s">
        <v>169</v>
      </c>
      <c r="F57" s="86">
        <v>80</v>
      </c>
      <c r="G57" s="221" t="s">
        <v>30</v>
      </c>
      <c r="H57" s="226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</row>
    <row r="58" spans="1:26" ht="15.75" customHeight="1" x14ac:dyDescent="0.25">
      <c r="A58" s="50">
        <v>47</v>
      </c>
      <c r="B58" s="50">
        <v>47</v>
      </c>
      <c r="C58" s="222" t="s">
        <v>1176</v>
      </c>
      <c r="D58" s="222" t="s">
        <v>17</v>
      </c>
      <c r="E58" s="222" t="s">
        <v>1047</v>
      </c>
      <c r="F58" s="227">
        <v>80</v>
      </c>
      <c r="G58" s="221" t="s">
        <v>30</v>
      </c>
      <c r="H58" s="226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</row>
    <row r="59" spans="1:26" ht="15.75" customHeight="1" x14ac:dyDescent="0.25">
      <c r="A59" s="50">
        <v>48</v>
      </c>
      <c r="B59" s="50">
        <v>48</v>
      </c>
      <c r="C59" s="220" t="s">
        <v>1177</v>
      </c>
      <c r="D59" s="220" t="s">
        <v>312</v>
      </c>
      <c r="E59" s="220" t="s">
        <v>9</v>
      </c>
      <c r="F59" s="86">
        <v>70</v>
      </c>
      <c r="G59" s="221" t="s">
        <v>66</v>
      </c>
      <c r="H59" s="226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</row>
    <row r="60" spans="1:26" ht="15.75" customHeight="1" x14ac:dyDescent="0.25">
      <c r="A60" s="50">
        <v>49</v>
      </c>
      <c r="B60" s="50">
        <v>49</v>
      </c>
      <c r="C60" s="223" t="s">
        <v>1178</v>
      </c>
      <c r="D60" s="223" t="s">
        <v>638</v>
      </c>
      <c r="E60" s="223" t="s">
        <v>10</v>
      </c>
      <c r="F60" s="224">
        <v>80</v>
      </c>
      <c r="G60" s="221" t="s">
        <v>30</v>
      </c>
      <c r="H60" s="226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</row>
    <row r="61" spans="1:26" ht="15.75" customHeight="1" x14ac:dyDescent="0.25">
      <c r="A61" s="50">
        <v>50</v>
      </c>
      <c r="B61" s="50">
        <v>50</v>
      </c>
      <c r="C61" s="220" t="s">
        <v>1179</v>
      </c>
      <c r="D61" s="220" t="s">
        <v>1180</v>
      </c>
      <c r="E61" s="220" t="s">
        <v>112</v>
      </c>
      <c r="F61" s="86">
        <v>80</v>
      </c>
      <c r="G61" s="221" t="s">
        <v>30</v>
      </c>
      <c r="H61" s="226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</row>
    <row r="62" spans="1:26" ht="15.75" customHeight="1" x14ac:dyDescent="0.25">
      <c r="A62" s="50">
        <v>51</v>
      </c>
      <c r="B62" s="50">
        <v>51</v>
      </c>
      <c r="C62" s="220" t="s">
        <v>1181</v>
      </c>
      <c r="D62" s="220" t="s">
        <v>1182</v>
      </c>
      <c r="E62" s="220" t="s">
        <v>57</v>
      </c>
      <c r="F62" s="86">
        <v>80</v>
      </c>
      <c r="G62" s="221" t="s">
        <v>30</v>
      </c>
      <c r="H62" s="226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</row>
    <row r="63" spans="1:26" ht="15.75" customHeight="1" x14ac:dyDescent="0.25">
      <c r="A63" s="50">
        <v>52</v>
      </c>
      <c r="B63" s="50">
        <v>52</v>
      </c>
      <c r="C63" s="220" t="s">
        <v>1183</v>
      </c>
      <c r="D63" s="220" t="s">
        <v>272</v>
      </c>
      <c r="E63" s="220" t="s">
        <v>57</v>
      </c>
      <c r="F63" s="86">
        <v>80</v>
      </c>
      <c r="G63" s="221" t="s">
        <v>30</v>
      </c>
      <c r="H63" s="226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</row>
    <row r="64" spans="1:26" ht="15.75" customHeight="1" x14ac:dyDescent="0.25">
      <c r="A64" s="50">
        <v>53</v>
      </c>
      <c r="B64" s="50">
        <v>53</v>
      </c>
      <c r="C64" s="220" t="s">
        <v>1184</v>
      </c>
      <c r="D64" s="220" t="s">
        <v>18</v>
      </c>
      <c r="E64" s="220" t="s">
        <v>58</v>
      </c>
      <c r="F64" s="86">
        <v>80</v>
      </c>
      <c r="G64" s="221" t="s">
        <v>30</v>
      </c>
      <c r="H64" s="226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</row>
    <row r="65" spans="1:26" ht="15.75" customHeight="1" x14ac:dyDescent="0.25">
      <c r="A65" s="50">
        <v>54</v>
      </c>
      <c r="B65" s="50">
        <v>54</v>
      </c>
      <c r="C65" s="220" t="s">
        <v>1185</v>
      </c>
      <c r="D65" s="220" t="s">
        <v>1186</v>
      </c>
      <c r="E65" s="220" t="s">
        <v>59</v>
      </c>
      <c r="F65" s="86">
        <v>80</v>
      </c>
      <c r="G65" s="221" t="s">
        <v>30</v>
      </c>
      <c r="H65" s="226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</row>
    <row r="66" spans="1:26" ht="15.75" customHeight="1" x14ac:dyDescent="0.25">
      <c r="A66" s="50">
        <v>55</v>
      </c>
      <c r="B66" s="50">
        <v>55</v>
      </c>
      <c r="C66" s="220" t="s">
        <v>1187</v>
      </c>
      <c r="D66" s="220" t="s">
        <v>1188</v>
      </c>
      <c r="E66" s="220" t="s">
        <v>85</v>
      </c>
      <c r="F66" s="86">
        <v>80</v>
      </c>
      <c r="G66" s="221" t="s">
        <v>30</v>
      </c>
      <c r="H66" s="226"/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</row>
    <row r="67" spans="1:26" ht="15.75" customHeight="1" x14ac:dyDescent="0.25">
      <c r="A67" s="50"/>
      <c r="B67" s="50"/>
      <c r="C67" s="175" t="s">
        <v>1189</v>
      </c>
      <c r="D67" s="180"/>
      <c r="E67" s="180"/>
      <c r="F67" s="49"/>
      <c r="G67" s="228"/>
      <c r="H67" s="22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</row>
    <row r="68" spans="1:26" ht="15.75" customHeight="1" x14ac:dyDescent="0.25">
      <c r="A68" s="50">
        <v>56</v>
      </c>
      <c r="B68" s="50">
        <v>1</v>
      </c>
      <c r="C68" s="230" t="s">
        <v>1190</v>
      </c>
      <c r="D68" s="231" t="s">
        <v>283</v>
      </c>
      <c r="E68" s="231" t="s">
        <v>33</v>
      </c>
      <c r="F68" s="232">
        <v>70</v>
      </c>
      <c r="G68" s="232" t="str">
        <f>IF(F68&lt;35, "Kém", IF(AND(35&lt;= F68, F68&lt;50), "Yếu", IF(AND(50&lt;= F68, F68&lt;65), "Trung bình", IF(AND(65&lt;= F68, F68&lt;80), "Khá", IF(AND(80&lt;= F68, F68&lt;90),"Tốt", IF(AND(90&lt;= F68, F68&lt;100), "Xuất sắc"))))))</f>
        <v>Khá</v>
      </c>
      <c r="H68" s="233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</row>
    <row r="69" spans="1:26" ht="15.75" customHeight="1" x14ac:dyDescent="0.25">
      <c r="A69" s="50">
        <v>57</v>
      </c>
      <c r="B69" s="50">
        <v>2</v>
      </c>
      <c r="C69" s="230" t="s">
        <v>1191</v>
      </c>
      <c r="D69" s="231" t="s">
        <v>1192</v>
      </c>
      <c r="E69" s="231" t="s">
        <v>266</v>
      </c>
      <c r="F69" s="232">
        <v>80</v>
      </c>
      <c r="G69" s="232" t="str">
        <f t="shared" ref="G69:G122" si="0">IF(F69&lt;35, "Kém", IF(AND(35&lt;= F69, F69&lt;50), "Yếu", IF(AND(50&lt;= F69, F69&lt;65), "Trung bình", IF(AND(65&lt;= F69, F69&lt;80), "Khá", IF(AND(80&lt;= F69, F69&lt;90),"Tốt", IF(AND(90&lt;= F69, F69&lt;100), "Xuất sắc"))))))</f>
        <v>Tốt</v>
      </c>
      <c r="H69" s="233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</row>
    <row r="70" spans="1:26" ht="15.75" customHeight="1" x14ac:dyDescent="0.25">
      <c r="A70" s="50">
        <v>58</v>
      </c>
      <c r="B70" s="50">
        <v>3</v>
      </c>
      <c r="C70" s="234" t="s">
        <v>1193</v>
      </c>
      <c r="D70" s="235" t="s">
        <v>153</v>
      </c>
      <c r="E70" s="235" t="s">
        <v>176</v>
      </c>
      <c r="F70" s="236">
        <v>45</v>
      </c>
      <c r="G70" s="236" t="str">
        <f t="shared" si="0"/>
        <v>Yếu</v>
      </c>
      <c r="H70" s="237"/>
      <c r="I70" s="169"/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</row>
    <row r="71" spans="1:26" ht="15.75" customHeight="1" x14ac:dyDescent="0.25">
      <c r="A71" s="49">
        <v>59</v>
      </c>
      <c r="B71" s="49">
        <v>4</v>
      </c>
      <c r="C71" s="230" t="s">
        <v>1194</v>
      </c>
      <c r="D71" s="231" t="s">
        <v>1195</v>
      </c>
      <c r="E71" s="231" t="s">
        <v>26</v>
      </c>
      <c r="F71" s="232">
        <v>78</v>
      </c>
      <c r="G71" s="232" t="str">
        <f t="shared" si="0"/>
        <v>Khá</v>
      </c>
      <c r="H71" s="232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</row>
    <row r="72" spans="1:26" ht="15.75" customHeight="1" x14ac:dyDescent="0.25">
      <c r="A72" s="50">
        <v>60</v>
      </c>
      <c r="B72" s="50">
        <v>5</v>
      </c>
      <c r="C72" s="234" t="s">
        <v>1196</v>
      </c>
      <c r="D72" s="235" t="s">
        <v>1197</v>
      </c>
      <c r="E72" s="235" t="s">
        <v>38</v>
      </c>
      <c r="F72" s="236">
        <v>50</v>
      </c>
      <c r="G72" s="236" t="str">
        <f t="shared" si="0"/>
        <v>Trung bình</v>
      </c>
      <c r="H72" s="237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</row>
    <row r="73" spans="1:26" ht="15.75" customHeight="1" x14ac:dyDescent="0.25">
      <c r="A73" s="49">
        <v>61</v>
      </c>
      <c r="B73" s="49">
        <v>6</v>
      </c>
      <c r="C73" s="234" t="s">
        <v>1198</v>
      </c>
      <c r="D73" s="235" t="s">
        <v>153</v>
      </c>
      <c r="E73" s="235" t="s">
        <v>125</v>
      </c>
      <c r="F73" s="236">
        <v>0</v>
      </c>
      <c r="G73" s="236" t="str">
        <f t="shared" si="0"/>
        <v>Kém</v>
      </c>
      <c r="H73" s="237" t="s">
        <v>2528</v>
      </c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169"/>
      <c r="V73" s="169"/>
      <c r="W73" s="169"/>
      <c r="X73" s="169"/>
      <c r="Y73" s="169"/>
      <c r="Z73" s="169"/>
    </row>
    <row r="74" spans="1:26" ht="15.75" customHeight="1" x14ac:dyDescent="0.25">
      <c r="A74" s="50">
        <v>62</v>
      </c>
      <c r="B74" s="50">
        <v>7</v>
      </c>
      <c r="C74" s="230" t="s">
        <v>1199</v>
      </c>
      <c r="D74" s="231" t="s">
        <v>45</v>
      </c>
      <c r="E74" s="231" t="s">
        <v>13</v>
      </c>
      <c r="F74" s="232">
        <v>81</v>
      </c>
      <c r="G74" s="232" t="str">
        <f t="shared" si="0"/>
        <v>Tốt</v>
      </c>
      <c r="H74" s="233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169"/>
    </row>
    <row r="75" spans="1:26" ht="15.75" customHeight="1" x14ac:dyDescent="0.25">
      <c r="A75" s="50">
        <v>63</v>
      </c>
      <c r="B75" s="50">
        <v>8</v>
      </c>
      <c r="C75" s="230" t="s">
        <v>1200</v>
      </c>
      <c r="D75" s="231" t="s">
        <v>1201</v>
      </c>
      <c r="E75" s="231" t="s">
        <v>13</v>
      </c>
      <c r="F75" s="232">
        <v>81</v>
      </c>
      <c r="G75" s="232" t="str">
        <f t="shared" si="0"/>
        <v>Tốt</v>
      </c>
      <c r="H75" s="232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  <c r="Z75" s="169"/>
    </row>
    <row r="76" spans="1:26" ht="15.75" customHeight="1" x14ac:dyDescent="0.25">
      <c r="A76" s="50">
        <v>64</v>
      </c>
      <c r="B76" s="50">
        <v>9</v>
      </c>
      <c r="C76" s="234" t="s">
        <v>1202</v>
      </c>
      <c r="D76" s="235" t="s">
        <v>1203</v>
      </c>
      <c r="E76" s="235" t="s">
        <v>74</v>
      </c>
      <c r="F76" s="236">
        <v>54</v>
      </c>
      <c r="G76" s="236" t="str">
        <f t="shared" si="0"/>
        <v>Trung bình</v>
      </c>
      <c r="H76" s="237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</row>
    <row r="77" spans="1:26" ht="15.75" customHeight="1" x14ac:dyDescent="0.25">
      <c r="A77" s="50">
        <v>65</v>
      </c>
      <c r="B77" s="50">
        <v>10</v>
      </c>
      <c r="C77" s="230" t="s">
        <v>1204</v>
      </c>
      <c r="D77" s="231" t="s">
        <v>43</v>
      </c>
      <c r="E77" s="231" t="s">
        <v>19</v>
      </c>
      <c r="F77" s="232">
        <v>81</v>
      </c>
      <c r="G77" s="232" t="str">
        <f t="shared" si="0"/>
        <v>Tốt</v>
      </c>
      <c r="H77" s="232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69"/>
      <c r="Z77" s="169"/>
    </row>
    <row r="78" spans="1:26" ht="15.75" customHeight="1" x14ac:dyDescent="0.25">
      <c r="A78" s="50">
        <v>66</v>
      </c>
      <c r="B78" s="50">
        <v>11</v>
      </c>
      <c r="C78" s="230" t="s">
        <v>1206</v>
      </c>
      <c r="D78" s="231" t="s">
        <v>1207</v>
      </c>
      <c r="E78" s="231" t="s">
        <v>15</v>
      </c>
      <c r="F78" s="232">
        <v>80</v>
      </c>
      <c r="G78" s="232" t="str">
        <f t="shared" si="0"/>
        <v>Tốt</v>
      </c>
      <c r="H78" s="233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</row>
    <row r="79" spans="1:26" ht="15.75" customHeight="1" x14ac:dyDescent="0.25">
      <c r="A79" s="50">
        <v>67</v>
      </c>
      <c r="B79" s="50">
        <v>12</v>
      </c>
      <c r="C79" s="238" t="s">
        <v>1205</v>
      </c>
      <c r="D79" s="231" t="s">
        <v>262</v>
      </c>
      <c r="E79" s="231" t="s">
        <v>107</v>
      </c>
      <c r="F79" s="232">
        <v>65</v>
      </c>
      <c r="G79" s="232" t="str">
        <f t="shared" si="0"/>
        <v>Khá</v>
      </c>
      <c r="H79" s="233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69"/>
      <c r="Y79" s="169"/>
      <c r="Z79" s="169"/>
    </row>
    <row r="80" spans="1:26" ht="15.75" customHeight="1" x14ac:dyDescent="0.25">
      <c r="A80" s="50">
        <v>68</v>
      </c>
      <c r="B80" s="50">
        <v>13</v>
      </c>
      <c r="C80" s="230" t="s">
        <v>1208</v>
      </c>
      <c r="D80" s="231" t="s">
        <v>150</v>
      </c>
      <c r="E80" s="231" t="s">
        <v>95</v>
      </c>
      <c r="F80" s="232">
        <v>75</v>
      </c>
      <c r="G80" s="232" t="str">
        <f t="shared" si="0"/>
        <v>Khá</v>
      </c>
      <c r="H80" s="232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</row>
    <row r="81" spans="1:26" ht="15.75" customHeight="1" x14ac:dyDescent="0.25">
      <c r="A81" s="50">
        <v>69</v>
      </c>
      <c r="B81" s="50">
        <v>14</v>
      </c>
      <c r="C81" s="230" t="s">
        <v>1209</v>
      </c>
      <c r="D81" s="231" t="s">
        <v>17</v>
      </c>
      <c r="E81" s="231" t="s">
        <v>196</v>
      </c>
      <c r="F81" s="232">
        <v>81</v>
      </c>
      <c r="G81" s="232" t="str">
        <f t="shared" si="0"/>
        <v>Tốt</v>
      </c>
      <c r="H81" s="233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  <c r="Z81" s="169"/>
    </row>
    <row r="82" spans="1:26" ht="15.75" customHeight="1" x14ac:dyDescent="0.25">
      <c r="A82" s="50">
        <v>70</v>
      </c>
      <c r="B82" s="50">
        <v>15</v>
      </c>
      <c r="C82" s="230" t="s">
        <v>1210</v>
      </c>
      <c r="D82" s="231" t="s">
        <v>161</v>
      </c>
      <c r="E82" s="231" t="s">
        <v>7</v>
      </c>
      <c r="F82" s="232">
        <v>84</v>
      </c>
      <c r="G82" s="232" t="str">
        <f t="shared" si="0"/>
        <v>Tốt</v>
      </c>
      <c r="H82" s="232"/>
      <c r="I82" s="169"/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/>
      <c r="X82" s="169"/>
      <c r="Y82" s="169"/>
      <c r="Z82" s="169"/>
    </row>
    <row r="83" spans="1:26" ht="15.75" customHeight="1" x14ac:dyDescent="0.25">
      <c r="A83" s="50">
        <v>71</v>
      </c>
      <c r="B83" s="50">
        <v>16</v>
      </c>
      <c r="C83" s="234" t="s">
        <v>1211</v>
      </c>
      <c r="D83" s="235" t="s">
        <v>1081</v>
      </c>
      <c r="E83" s="235" t="s">
        <v>7</v>
      </c>
      <c r="F83" s="236">
        <v>62</v>
      </c>
      <c r="G83" s="236" t="str">
        <f t="shared" si="0"/>
        <v>Trung bình</v>
      </c>
      <c r="H83" s="237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  <c r="Z83" s="169"/>
    </row>
    <row r="84" spans="1:26" ht="15.75" customHeight="1" x14ac:dyDescent="0.25">
      <c r="A84" s="50">
        <v>72</v>
      </c>
      <c r="B84" s="50">
        <v>17</v>
      </c>
      <c r="C84" s="230" t="s">
        <v>1212</v>
      </c>
      <c r="D84" s="231" t="s">
        <v>1085</v>
      </c>
      <c r="E84" s="231" t="s">
        <v>7</v>
      </c>
      <c r="F84" s="232">
        <v>80</v>
      </c>
      <c r="G84" s="232" t="str">
        <f t="shared" si="0"/>
        <v>Tốt</v>
      </c>
      <c r="H84" s="233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  <c r="X84" s="169"/>
      <c r="Y84" s="169"/>
      <c r="Z84" s="169"/>
    </row>
    <row r="85" spans="1:26" ht="15.75" customHeight="1" x14ac:dyDescent="0.25">
      <c r="A85" s="50">
        <v>73</v>
      </c>
      <c r="B85" s="50">
        <v>18</v>
      </c>
      <c r="C85" s="230" t="s">
        <v>1213</v>
      </c>
      <c r="D85" s="231" t="s">
        <v>288</v>
      </c>
      <c r="E85" s="231" t="s">
        <v>7</v>
      </c>
      <c r="F85" s="232">
        <v>81</v>
      </c>
      <c r="G85" s="232" t="str">
        <f t="shared" si="0"/>
        <v>Tốt</v>
      </c>
      <c r="H85" s="233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</row>
    <row r="86" spans="1:26" ht="15.75" customHeight="1" x14ac:dyDescent="0.25">
      <c r="A86" s="50">
        <v>74</v>
      </c>
      <c r="B86" s="50">
        <v>19</v>
      </c>
      <c r="C86" s="230" t="s">
        <v>1214</v>
      </c>
      <c r="D86" s="231" t="s">
        <v>120</v>
      </c>
      <c r="E86" s="231" t="s">
        <v>97</v>
      </c>
      <c r="F86" s="232">
        <v>80</v>
      </c>
      <c r="G86" s="232" t="str">
        <f t="shared" si="0"/>
        <v>Tốt</v>
      </c>
      <c r="H86" s="232"/>
      <c r="I86" s="169"/>
      <c r="J86" s="169"/>
      <c r="K86" s="169"/>
      <c r="L86" s="169"/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69"/>
      <c r="X86" s="169"/>
      <c r="Y86" s="169"/>
      <c r="Z86" s="169"/>
    </row>
    <row r="87" spans="1:26" ht="15.75" customHeight="1" x14ac:dyDescent="0.25">
      <c r="A87" s="50">
        <v>75</v>
      </c>
      <c r="B87" s="50">
        <v>20</v>
      </c>
      <c r="C87" s="230" t="s">
        <v>1215</v>
      </c>
      <c r="D87" s="231" t="s">
        <v>294</v>
      </c>
      <c r="E87" s="231" t="s">
        <v>97</v>
      </c>
      <c r="F87" s="232">
        <v>80</v>
      </c>
      <c r="G87" s="232" t="str">
        <f t="shared" si="0"/>
        <v>Tốt</v>
      </c>
      <c r="H87" s="233"/>
      <c r="I87" s="169"/>
      <c r="J87" s="169"/>
      <c r="K87" s="169"/>
      <c r="L87" s="169"/>
      <c r="M87" s="169"/>
      <c r="N87" s="169"/>
      <c r="O87" s="169"/>
      <c r="P87" s="169"/>
      <c r="Q87" s="169"/>
      <c r="R87" s="169"/>
      <c r="S87" s="169"/>
      <c r="T87" s="169"/>
      <c r="U87" s="169"/>
      <c r="V87" s="169"/>
      <c r="W87" s="169"/>
      <c r="X87" s="169"/>
      <c r="Y87" s="169"/>
      <c r="Z87" s="169"/>
    </row>
    <row r="88" spans="1:26" ht="15.75" customHeight="1" x14ac:dyDescent="0.25">
      <c r="A88" s="50">
        <v>76</v>
      </c>
      <c r="B88" s="50">
        <v>21</v>
      </c>
      <c r="C88" s="234" t="s">
        <v>1216</v>
      </c>
      <c r="D88" s="235" t="s">
        <v>1217</v>
      </c>
      <c r="E88" s="235" t="s">
        <v>24</v>
      </c>
      <c r="F88" s="236">
        <v>69</v>
      </c>
      <c r="G88" s="236" t="str">
        <f t="shared" si="0"/>
        <v>Khá</v>
      </c>
      <c r="H88" s="237"/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</row>
    <row r="89" spans="1:26" ht="15.75" customHeight="1" x14ac:dyDescent="0.25">
      <c r="A89" s="50">
        <v>77</v>
      </c>
      <c r="B89" s="50">
        <v>22</v>
      </c>
      <c r="C89" s="230" t="s">
        <v>1218</v>
      </c>
      <c r="D89" s="231" t="s">
        <v>309</v>
      </c>
      <c r="E89" s="231" t="s">
        <v>205</v>
      </c>
      <c r="F89" s="232">
        <v>65</v>
      </c>
      <c r="G89" s="232" t="str">
        <f t="shared" si="0"/>
        <v>Khá</v>
      </c>
      <c r="H89" s="233"/>
      <c r="I89" s="169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</row>
    <row r="90" spans="1:26" ht="15.75" customHeight="1" x14ac:dyDescent="0.25">
      <c r="A90" s="50">
        <v>78</v>
      </c>
      <c r="B90" s="50">
        <v>23</v>
      </c>
      <c r="C90" s="234" t="s">
        <v>1219</v>
      </c>
      <c r="D90" s="235" t="s">
        <v>1220</v>
      </c>
      <c r="E90" s="235" t="s">
        <v>111</v>
      </c>
      <c r="F90" s="236">
        <v>61</v>
      </c>
      <c r="G90" s="236" t="str">
        <f t="shared" si="0"/>
        <v>Trung bình</v>
      </c>
      <c r="H90" s="237"/>
      <c r="I90" s="169"/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</row>
    <row r="91" spans="1:26" ht="15.75" customHeight="1" x14ac:dyDescent="0.25">
      <c r="A91" s="50">
        <v>79</v>
      </c>
      <c r="B91" s="50">
        <v>24</v>
      </c>
      <c r="C91" s="230" t="s">
        <v>1221</v>
      </c>
      <c r="D91" s="231" t="s">
        <v>432</v>
      </c>
      <c r="E91" s="231" t="s">
        <v>162</v>
      </c>
      <c r="F91" s="232">
        <v>65</v>
      </c>
      <c r="G91" s="232" t="str">
        <f t="shared" si="0"/>
        <v>Khá</v>
      </c>
      <c r="H91" s="233"/>
      <c r="I91" s="169"/>
      <c r="J91" s="169"/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169"/>
    </row>
    <row r="92" spans="1:26" ht="15.75" customHeight="1" x14ac:dyDescent="0.25">
      <c r="A92" s="50">
        <v>80</v>
      </c>
      <c r="B92" s="50">
        <v>25</v>
      </c>
      <c r="C92" s="230" t="s">
        <v>1222</v>
      </c>
      <c r="D92" s="231" t="s">
        <v>49</v>
      </c>
      <c r="E92" s="231" t="s">
        <v>10</v>
      </c>
      <c r="F92" s="232">
        <v>76</v>
      </c>
      <c r="G92" s="232" t="str">
        <f t="shared" si="0"/>
        <v>Khá</v>
      </c>
      <c r="H92" s="233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</row>
    <row r="93" spans="1:26" ht="15.75" customHeight="1" x14ac:dyDescent="0.25">
      <c r="A93" s="50">
        <v>81</v>
      </c>
      <c r="B93" s="50">
        <v>26</v>
      </c>
      <c r="C93" s="230" t="s">
        <v>1223</v>
      </c>
      <c r="D93" s="231" t="s">
        <v>183</v>
      </c>
      <c r="E93" s="231" t="s">
        <v>10</v>
      </c>
      <c r="F93" s="232">
        <v>80</v>
      </c>
      <c r="G93" s="232" t="str">
        <f t="shared" si="0"/>
        <v>Tốt</v>
      </c>
      <c r="H93" s="233"/>
      <c r="I93" s="169"/>
      <c r="J93" s="169"/>
      <c r="K93" s="169"/>
      <c r="L93" s="169"/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69"/>
      <c r="X93" s="169"/>
      <c r="Y93" s="169"/>
      <c r="Z93" s="169"/>
    </row>
    <row r="94" spans="1:26" ht="15.75" customHeight="1" x14ac:dyDescent="0.25">
      <c r="A94" s="50">
        <v>82</v>
      </c>
      <c r="B94" s="50">
        <v>27</v>
      </c>
      <c r="C94" s="230" t="s">
        <v>1224</v>
      </c>
      <c r="D94" s="231" t="s">
        <v>1077</v>
      </c>
      <c r="E94" s="231" t="s">
        <v>79</v>
      </c>
      <c r="F94" s="232">
        <v>81</v>
      </c>
      <c r="G94" s="232" t="str">
        <f t="shared" si="0"/>
        <v>Tốt</v>
      </c>
      <c r="H94" s="232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69"/>
      <c r="Y94" s="169"/>
      <c r="Z94" s="169"/>
    </row>
    <row r="95" spans="1:26" ht="15.75" customHeight="1" x14ac:dyDescent="0.25">
      <c r="A95" s="50">
        <v>83</v>
      </c>
      <c r="B95" s="50">
        <v>28</v>
      </c>
      <c r="C95" s="234" t="s">
        <v>1225</v>
      </c>
      <c r="D95" s="235" t="s">
        <v>1226</v>
      </c>
      <c r="E95" s="235" t="s">
        <v>233</v>
      </c>
      <c r="F95" s="236">
        <v>60</v>
      </c>
      <c r="G95" s="236" t="str">
        <f t="shared" si="0"/>
        <v>Trung bình</v>
      </c>
      <c r="H95" s="236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69"/>
      <c r="X95" s="169"/>
      <c r="Y95" s="169"/>
      <c r="Z95" s="169"/>
    </row>
    <row r="96" spans="1:26" ht="15.75" customHeight="1" x14ac:dyDescent="0.25">
      <c r="A96" s="50">
        <v>84</v>
      </c>
      <c r="B96" s="50">
        <v>29</v>
      </c>
      <c r="C96" s="230" t="s">
        <v>1227</v>
      </c>
      <c r="D96" s="231" t="s">
        <v>1228</v>
      </c>
      <c r="E96" s="231" t="s">
        <v>57</v>
      </c>
      <c r="F96" s="232">
        <v>76</v>
      </c>
      <c r="G96" s="232" t="str">
        <f t="shared" si="0"/>
        <v>Khá</v>
      </c>
      <c r="H96" s="232"/>
      <c r="I96" s="169"/>
      <c r="J96" s="169"/>
      <c r="K96" s="169"/>
      <c r="L96" s="169"/>
      <c r="M96" s="169"/>
      <c r="N96" s="169"/>
      <c r="O96" s="169"/>
      <c r="P96" s="169"/>
      <c r="Q96" s="169"/>
      <c r="R96" s="169"/>
      <c r="S96" s="169"/>
      <c r="T96" s="169"/>
      <c r="U96" s="169"/>
      <c r="V96" s="169"/>
      <c r="W96" s="169"/>
      <c r="X96" s="169"/>
      <c r="Y96" s="169"/>
      <c r="Z96" s="169"/>
    </row>
    <row r="97" spans="1:26" ht="15.75" customHeight="1" x14ac:dyDescent="0.25">
      <c r="A97" s="50">
        <v>85</v>
      </c>
      <c r="B97" s="50">
        <v>30</v>
      </c>
      <c r="C97" s="230" t="s">
        <v>1229</v>
      </c>
      <c r="D97" s="231" t="s">
        <v>1230</v>
      </c>
      <c r="E97" s="231" t="s">
        <v>259</v>
      </c>
      <c r="F97" s="232">
        <v>77</v>
      </c>
      <c r="G97" s="232" t="str">
        <f t="shared" si="0"/>
        <v>Khá</v>
      </c>
      <c r="H97" s="232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  <c r="X97" s="169"/>
      <c r="Y97" s="169"/>
      <c r="Z97" s="169"/>
    </row>
    <row r="98" spans="1:26" ht="15.75" customHeight="1" x14ac:dyDescent="0.25">
      <c r="A98" s="50">
        <v>86</v>
      </c>
      <c r="B98" s="50">
        <v>31</v>
      </c>
      <c r="C98" s="230" t="s">
        <v>1231</v>
      </c>
      <c r="D98" s="231" t="s">
        <v>1232</v>
      </c>
      <c r="E98" s="231" t="s">
        <v>259</v>
      </c>
      <c r="F98" s="232">
        <v>78</v>
      </c>
      <c r="G98" s="232" t="str">
        <f t="shared" si="0"/>
        <v>Khá</v>
      </c>
      <c r="H98" s="232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69"/>
      <c r="X98" s="169"/>
      <c r="Y98" s="169"/>
      <c r="Z98" s="169"/>
    </row>
    <row r="99" spans="1:26" ht="15.75" customHeight="1" x14ac:dyDescent="0.25">
      <c r="A99" s="50">
        <v>87</v>
      </c>
      <c r="B99" s="50">
        <v>32</v>
      </c>
      <c r="C99" s="230" t="s">
        <v>1233</v>
      </c>
      <c r="D99" s="231" t="s">
        <v>75</v>
      </c>
      <c r="E99" s="231" t="s">
        <v>243</v>
      </c>
      <c r="F99" s="232">
        <v>65</v>
      </c>
      <c r="G99" s="232" t="str">
        <f t="shared" si="0"/>
        <v>Khá</v>
      </c>
      <c r="H99" s="232"/>
      <c r="I99" s="169"/>
      <c r="J99" s="169"/>
      <c r="K99" s="169"/>
      <c r="L99" s="169"/>
      <c r="M99" s="169"/>
      <c r="N99" s="169"/>
      <c r="O99" s="169"/>
      <c r="P99" s="169"/>
      <c r="Q99" s="169"/>
      <c r="R99" s="169"/>
      <c r="S99" s="169"/>
      <c r="T99" s="169"/>
      <c r="U99" s="169"/>
      <c r="V99" s="169"/>
      <c r="W99" s="169"/>
      <c r="X99" s="169"/>
      <c r="Y99" s="169"/>
      <c r="Z99" s="169"/>
    </row>
    <row r="100" spans="1:26" ht="15.75" customHeight="1" x14ac:dyDescent="0.25">
      <c r="A100" s="50">
        <v>88</v>
      </c>
      <c r="B100" s="50">
        <v>33</v>
      </c>
      <c r="C100" s="234" t="s">
        <v>1234</v>
      </c>
      <c r="D100" s="235" t="s">
        <v>1235</v>
      </c>
      <c r="E100" s="235" t="s">
        <v>164</v>
      </c>
      <c r="F100" s="236">
        <v>70</v>
      </c>
      <c r="G100" s="236" t="str">
        <f t="shared" si="0"/>
        <v>Khá</v>
      </c>
      <c r="H100" s="236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9"/>
      <c r="Z100" s="169"/>
    </row>
    <row r="101" spans="1:26" ht="15.75" customHeight="1" x14ac:dyDescent="0.25">
      <c r="A101" s="50">
        <v>89</v>
      </c>
      <c r="B101" s="50">
        <v>34</v>
      </c>
      <c r="C101" s="234" t="s">
        <v>1236</v>
      </c>
      <c r="D101" s="235" t="s">
        <v>87</v>
      </c>
      <c r="E101" s="235" t="s">
        <v>59</v>
      </c>
      <c r="F101" s="236">
        <v>40</v>
      </c>
      <c r="G101" s="236" t="str">
        <f t="shared" si="0"/>
        <v>Yếu</v>
      </c>
      <c r="H101" s="236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9"/>
      <c r="Z101" s="169"/>
    </row>
    <row r="102" spans="1:26" ht="15.75" customHeight="1" x14ac:dyDescent="0.25">
      <c r="A102" s="50">
        <v>90</v>
      </c>
      <c r="B102" s="50">
        <v>35</v>
      </c>
      <c r="C102" s="234" t="s">
        <v>1237</v>
      </c>
      <c r="D102" s="235" t="s">
        <v>1238</v>
      </c>
      <c r="E102" s="235" t="s">
        <v>59</v>
      </c>
      <c r="F102" s="236">
        <v>72</v>
      </c>
      <c r="G102" s="236" t="str">
        <f t="shared" si="0"/>
        <v>Khá</v>
      </c>
      <c r="H102" s="236"/>
      <c r="I102" s="169"/>
      <c r="J102" s="169"/>
      <c r="K102" s="169"/>
      <c r="L102" s="169"/>
      <c r="M102" s="169"/>
      <c r="N102" s="169"/>
      <c r="O102" s="169"/>
      <c r="P102" s="169"/>
      <c r="Q102" s="169"/>
      <c r="R102" s="169"/>
      <c r="S102" s="169"/>
      <c r="T102" s="169"/>
      <c r="U102" s="169"/>
      <c r="V102" s="169"/>
      <c r="W102" s="169"/>
      <c r="X102" s="169"/>
      <c r="Y102" s="169"/>
      <c r="Z102" s="169"/>
    </row>
    <row r="103" spans="1:26" ht="15.75" customHeight="1" x14ac:dyDescent="0.25">
      <c r="A103" s="50">
        <v>91</v>
      </c>
      <c r="B103" s="50">
        <v>36</v>
      </c>
      <c r="C103" s="230" t="s">
        <v>1239</v>
      </c>
      <c r="D103" s="231" t="s">
        <v>17</v>
      </c>
      <c r="E103" s="231" t="s">
        <v>59</v>
      </c>
      <c r="F103" s="232">
        <v>70</v>
      </c>
      <c r="G103" s="232" t="str">
        <f t="shared" si="0"/>
        <v>Khá</v>
      </c>
      <c r="H103" s="232"/>
      <c r="I103" s="169"/>
      <c r="J103" s="169"/>
      <c r="K103" s="169"/>
      <c r="L103" s="169"/>
      <c r="M103" s="169"/>
      <c r="N103" s="169"/>
      <c r="O103" s="169"/>
      <c r="P103" s="169"/>
      <c r="Q103" s="169"/>
      <c r="R103" s="169"/>
      <c r="S103" s="169"/>
      <c r="T103" s="169"/>
      <c r="U103" s="169"/>
      <c r="V103" s="169"/>
      <c r="W103" s="169"/>
      <c r="X103" s="169"/>
      <c r="Y103" s="169"/>
      <c r="Z103" s="169"/>
    </row>
    <row r="104" spans="1:26" ht="15.75" customHeight="1" x14ac:dyDescent="0.25">
      <c r="A104" s="50">
        <v>92</v>
      </c>
      <c r="B104" s="50">
        <v>37</v>
      </c>
      <c r="C104" s="230" t="s">
        <v>1240</v>
      </c>
      <c r="D104" s="231" t="s">
        <v>202</v>
      </c>
      <c r="E104" s="231" t="s">
        <v>59</v>
      </c>
      <c r="F104" s="232">
        <v>70</v>
      </c>
      <c r="G104" s="232" t="str">
        <f t="shared" si="0"/>
        <v>Khá</v>
      </c>
      <c r="H104" s="232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169"/>
      <c r="X104" s="169"/>
      <c r="Y104" s="169"/>
      <c r="Z104" s="169"/>
    </row>
    <row r="105" spans="1:26" ht="15.75" customHeight="1" x14ac:dyDescent="0.25">
      <c r="A105" s="50">
        <v>93</v>
      </c>
      <c r="B105" s="50">
        <v>38</v>
      </c>
      <c r="C105" s="230" t="s">
        <v>1241</v>
      </c>
      <c r="D105" s="231" t="s">
        <v>241</v>
      </c>
      <c r="E105" s="231" t="s">
        <v>59</v>
      </c>
      <c r="F105" s="232">
        <v>64</v>
      </c>
      <c r="G105" s="232" t="str">
        <f t="shared" si="0"/>
        <v>Trung bình</v>
      </c>
      <c r="H105" s="232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  <c r="W105" s="169"/>
      <c r="X105" s="169"/>
      <c r="Y105" s="169"/>
      <c r="Z105" s="169"/>
    </row>
    <row r="106" spans="1:26" ht="15.75" customHeight="1" x14ac:dyDescent="0.25">
      <c r="A106" s="50">
        <v>94</v>
      </c>
      <c r="B106" s="50">
        <v>39</v>
      </c>
      <c r="C106" s="230" t="s">
        <v>1242</v>
      </c>
      <c r="D106" s="231" t="s">
        <v>63</v>
      </c>
      <c r="E106" s="231" t="s">
        <v>151</v>
      </c>
      <c r="F106" s="232">
        <v>80</v>
      </c>
      <c r="G106" s="232" t="str">
        <f t="shared" si="0"/>
        <v>Tốt</v>
      </c>
      <c r="H106" s="232"/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  <c r="S106" s="169"/>
      <c r="T106" s="169"/>
      <c r="U106" s="169"/>
      <c r="V106" s="169"/>
      <c r="W106" s="169"/>
      <c r="X106" s="169"/>
      <c r="Y106" s="169"/>
      <c r="Z106" s="169"/>
    </row>
    <row r="107" spans="1:26" ht="15.75" customHeight="1" x14ac:dyDescent="0.25">
      <c r="A107" s="50">
        <v>95</v>
      </c>
      <c r="B107" s="50">
        <v>40</v>
      </c>
      <c r="C107" s="230" t="s">
        <v>1243</v>
      </c>
      <c r="D107" s="231" t="s">
        <v>52</v>
      </c>
      <c r="E107" s="231" t="s">
        <v>4</v>
      </c>
      <c r="F107" s="232">
        <v>85</v>
      </c>
      <c r="G107" s="232" t="str">
        <f t="shared" si="0"/>
        <v>Tốt</v>
      </c>
      <c r="H107" s="232"/>
      <c r="I107" s="169"/>
      <c r="J107" s="169"/>
      <c r="K107" s="169"/>
      <c r="L107" s="169"/>
      <c r="M107" s="169"/>
      <c r="N107" s="169"/>
      <c r="O107" s="169"/>
      <c r="P107" s="169"/>
      <c r="Q107" s="169"/>
      <c r="R107" s="169"/>
      <c r="S107" s="169"/>
      <c r="T107" s="169"/>
      <c r="U107" s="169"/>
      <c r="V107" s="169"/>
      <c r="W107" s="169"/>
      <c r="X107" s="169"/>
      <c r="Y107" s="169"/>
      <c r="Z107" s="169"/>
    </row>
    <row r="108" spans="1:26" ht="15.75" customHeight="1" x14ac:dyDescent="0.25">
      <c r="A108" s="50">
        <v>96</v>
      </c>
      <c r="B108" s="50">
        <v>41</v>
      </c>
      <c r="C108" s="230" t="s">
        <v>1244</v>
      </c>
      <c r="D108" s="231" t="s">
        <v>1088</v>
      </c>
      <c r="E108" s="231" t="s">
        <v>22</v>
      </c>
      <c r="F108" s="232">
        <v>80</v>
      </c>
      <c r="G108" s="232" t="str">
        <f t="shared" si="0"/>
        <v>Tốt</v>
      </c>
      <c r="H108" s="232"/>
      <c r="I108" s="169"/>
      <c r="J108" s="169"/>
      <c r="K108" s="169"/>
      <c r="L108" s="169"/>
      <c r="M108" s="169"/>
      <c r="N108" s="169"/>
      <c r="O108" s="169"/>
      <c r="P108" s="169"/>
      <c r="Q108" s="169"/>
      <c r="R108" s="169"/>
      <c r="S108" s="169"/>
      <c r="T108" s="169"/>
      <c r="U108" s="169"/>
      <c r="V108" s="169"/>
      <c r="W108" s="169"/>
      <c r="X108" s="169"/>
      <c r="Y108" s="169"/>
      <c r="Z108" s="169"/>
    </row>
    <row r="109" spans="1:26" ht="15.75" customHeight="1" x14ac:dyDescent="0.25">
      <c r="A109" s="50">
        <v>97</v>
      </c>
      <c r="B109" s="50">
        <v>42</v>
      </c>
      <c r="C109" s="234" t="s">
        <v>1245</v>
      </c>
      <c r="D109" s="235" t="s">
        <v>1246</v>
      </c>
      <c r="E109" s="235" t="s">
        <v>1247</v>
      </c>
      <c r="F109" s="236">
        <v>57</v>
      </c>
      <c r="G109" s="236" t="str">
        <f t="shared" si="0"/>
        <v>Trung bình</v>
      </c>
      <c r="H109" s="236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  <c r="S109" s="169"/>
      <c r="T109" s="169"/>
      <c r="U109" s="169"/>
      <c r="V109" s="169"/>
      <c r="W109" s="169"/>
      <c r="X109" s="169"/>
      <c r="Y109" s="169"/>
      <c r="Z109" s="169"/>
    </row>
    <row r="110" spans="1:26" ht="15.75" customHeight="1" x14ac:dyDescent="0.25">
      <c r="A110" s="50">
        <v>98</v>
      </c>
      <c r="B110" s="50">
        <v>43</v>
      </c>
      <c r="C110" s="230" t="s">
        <v>1248</v>
      </c>
      <c r="D110" s="231" t="s">
        <v>1249</v>
      </c>
      <c r="E110" s="231" t="s">
        <v>62</v>
      </c>
      <c r="F110" s="232">
        <v>75</v>
      </c>
      <c r="G110" s="232" t="str">
        <f t="shared" si="0"/>
        <v>Khá</v>
      </c>
      <c r="H110" s="232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69"/>
      <c r="X110" s="169"/>
      <c r="Y110" s="169"/>
      <c r="Z110" s="169"/>
    </row>
    <row r="111" spans="1:26" ht="15.75" customHeight="1" x14ac:dyDescent="0.25">
      <c r="A111" s="50">
        <v>99</v>
      </c>
      <c r="B111" s="50">
        <v>44</v>
      </c>
      <c r="C111" s="230" t="s">
        <v>1250</v>
      </c>
      <c r="D111" s="231" t="s">
        <v>1251</v>
      </c>
      <c r="E111" s="231" t="s">
        <v>11</v>
      </c>
      <c r="F111" s="232">
        <v>80</v>
      </c>
      <c r="G111" s="232" t="str">
        <f t="shared" si="0"/>
        <v>Tốt</v>
      </c>
      <c r="H111" s="232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169"/>
      <c r="T111" s="169"/>
      <c r="U111" s="169"/>
      <c r="V111" s="169"/>
      <c r="W111" s="169"/>
      <c r="X111" s="169"/>
      <c r="Y111" s="169"/>
      <c r="Z111" s="169"/>
    </row>
    <row r="112" spans="1:26" ht="15.75" customHeight="1" x14ac:dyDescent="0.25">
      <c r="A112" s="50">
        <v>100</v>
      </c>
      <c r="B112" s="50">
        <v>45</v>
      </c>
      <c r="C112" s="230" t="s">
        <v>1252</v>
      </c>
      <c r="D112" s="231" t="s">
        <v>248</v>
      </c>
      <c r="E112" s="231" t="s">
        <v>11</v>
      </c>
      <c r="F112" s="232">
        <v>70</v>
      </c>
      <c r="G112" s="232" t="str">
        <f t="shared" si="0"/>
        <v>Khá</v>
      </c>
      <c r="H112" s="232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  <c r="S112" s="169"/>
      <c r="T112" s="169"/>
      <c r="U112" s="169"/>
      <c r="V112" s="169"/>
      <c r="W112" s="169"/>
      <c r="X112" s="169"/>
      <c r="Y112" s="169"/>
      <c r="Z112" s="169"/>
    </row>
    <row r="113" spans="1:26" ht="15.75" customHeight="1" x14ac:dyDescent="0.25">
      <c r="A113" s="50">
        <v>101</v>
      </c>
      <c r="B113" s="50">
        <v>46</v>
      </c>
      <c r="C113" s="234" t="s">
        <v>1253</v>
      </c>
      <c r="D113" s="235" t="s">
        <v>1254</v>
      </c>
      <c r="E113" s="235" t="s">
        <v>11</v>
      </c>
      <c r="F113" s="236">
        <v>69</v>
      </c>
      <c r="G113" s="236" t="str">
        <f t="shared" si="0"/>
        <v>Khá</v>
      </c>
      <c r="H113" s="236"/>
      <c r="I113" s="169"/>
      <c r="J113" s="169"/>
      <c r="K113" s="169"/>
      <c r="L113" s="169"/>
      <c r="M113" s="169"/>
      <c r="N113" s="169"/>
      <c r="O113" s="169"/>
      <c r="P113" s="169"/>
      <c r="Q113" s="169"/>
      <c r="R113" s="169"/>
      <c r="S113" s="169"/>
      <c r="T113" s="169"/>
      <c r="U113" s="169"/>
      <c r="V113" s="169"/>
      <c r="W113" s="169"/>
      <c r="X113" s="169"/>
      <c r="Y113" s="169"/>
      <c r="Z113" s="169"/>
    </row>
    <row r="114" spans="1:26" ht="15.75" customHeight="1" x14ac:dyDescent="0.25">
      <c r="A114" s="50">
        <v>102</v>
      </c>
      <c r="B114" s="50">
        <v>47</v>
      </c>
      <c r="C114" s="230" t="s">
        <v>1255</v>
      </c>
      <c r="D114" s="231" t="s">
        <v>1041</v>
      </c>
      <c r="E114" s="231" t="s">
        <v>11</v>
      </c>
      <c r="F114" s="232">
        <v>81</v>
      </c>
      <c r="G114" s="232" t="str">
        <f t="shared" si="0"/>
        <v>Tốt</v>
      </c>
      <c r="H114" s="232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169"/>
      <c r="T114" s="169"/>
      <c r="U114" s="169"/>
      <c r="V114" s="169"/>
      <c r="W114" s="169"/>
      <c r="X114" s="169"/>
      <c r="Y114" s="169"/>
      <c r="Z114" s="169"/>
    </row>
    <row r="115" spans="1:26" ht="15.75" customHeight="1" x14ac:dyDescent="0.25">
      <c r="A115" s="50">
        <v>103</v>
      </c>
      <c r="B115" s="50">
        <v>48</v>
      </c>
      <c r="C115" s="230" t="s">
        <v>1256</v>
      </c>
      <c r="D115" s="231" t="s">
        <v>228</v>
      </c>
      <c r="E115" s="231" t="s">
        <v>224</v>
      </c>
      <c r="F115" s="232">
        <v>66</v>
      </c>
      <c r="G115" s="232" t="str">
        <f t="shared" si="0"/>
        <v>Khá</v>
      </c>
      <c r="H115" s="232"/>
      <c r="I115" s="169"/>
      <c r="J115" s="169"/>
      <c r="K115" s="169"/>
      <c r="L115" s="169"/>
      <c r="M115" s="169"/>
      <c r="N115" s="169"/>
      <c r="O115" s="169"/>
      <c r="P115" s="169"/>
      <c r="Q115" s="169"/>
      <c r="R115" s="169"/>
      <c r="S115" s="169"/>
      <c r="T115" s="169"/>
      <c r="U115" s="169"/>
      <c r="V115" s="169"/>
      <c r="W115" s="169"/>
      <c r="X115" s="169"/>
      <c r="Y115" s="169"/>
      <c r="Z115" s="169"/>
    </row>
    <row r="116" spans="1:26" ht="15.75" customHeight="1" x14ac:dyDescent="0.25">
      <c r="A116" s="50">
        <v>104</v>
      </c>
      <c r="B116" s="50">
        <v>49</v>
      </c>
      <c r="C116" s="234" t="s">
        <v>1257</v>
      </c>
      <c r="D116" s="235" t="s">
        <v>251</v>
      </c>
      <c r="E116" s="235" t="s">
        <v>118</v>
      </c>
      <c r="F116" s="236">
        <v>70</v>
      </c>
      <c r="G116" s="236" t="str">
        <f t="shared" si="0"/>
        <v>Khá</v>
      </c>
      <c r="H116" s="236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169"/>
      <c r="T116" s="169"/>
      <c r="U116" s="169"/>
      <c r="V116" s="169"/>
      <c r="W116" s="169"/>
      <c r="X116" s="169"/>
      <c r="Y116" s="169"/>
      <c r="Z116" s="169"/>
    </row>
    <row r="117" spans="1:26" ht="15.75" customHeight="1" x14ac:dyDescent="0.25">
      <c r="A117" s="50">
        <v>105</v>
      </c>
      <c r="B117" s="50">
        <v>50</v>
      </c>
      <c r="C117" s="234" t="s">
        <v>1258</v>
      </c>
      <c r="D117" s="235" t="s">
        <v>284</v>
      </c>
      <c r="E117" s="235" t="s">
        <v>132</v>
      </c>
      <c r="F117" s="236">
        <v>70</v>
      </c>
      <c r="G117" s="236" t="str">
        <f t="shared" si="0"/>
        <v>Khá</v>
      </c>
      <c r="H117" s="236"/>
      <c r="I117" s="169"/>
      <c r="J117" s="169"/>
      <c r="K117" s="169"/>
      <c r="L117" s="169"/>
      <c r="M117" s="169"/>
      <c r="N117" s="169"/>
      <c r="O117" s="169"/>
      <c r="P117" s="169"/>
      <c r="Q117" s="169"/>
      <c r="R117" s="169"/>
      <c r="S117" s="169"/>
      <c r="T117" s="169"/>
      <c r="U117" s="169"/>
      <c r="V117" s="169"/>
      <c r="W117" s="169"/>
      <c r="X117" s="169"/>
      <c r="Y117" s="169"/>
      <c r="Z117" s="169"/>
    </row>
    <row r="118" spans="1:26" ht="15.75" customHeight="1" x14ac:dyDescent="0.25">
      <c r="A118" s="50">
        <v>106</v>
      </c>
      <c r="B118" s="50">
        <v>51</v>
      </c>
      <c r="C118" s="234" t="s">
        <v>1259</v>
      </c>
      <c r="D118" s="235" t="s">
        <v>450</v>
      </c>
      <c r="E118" s="235" t="s">
        <v>132</v>
      </c>
      <c r="F118" s="236">
        <v>60</v>
      </c>
      <c r="G118" s="236" t="str">
        <f t="shared" si="0"/>
        <v>Trung bình</v>
      </c>
      <c r="H118" s="236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  <c r="W118" s="169"/>
      <c r="X118" s="169"/>
      <c r="Y118" s="169"/>
      <c r="Z118" s="169"/>
    </row>
    <row r="119" spans="1:26" ht="15.75" customHeight="1" x14ac:dyDescent="0.25">
      <c r="A119" s="50">
        <v>107</v>
      </c>
      <c r="B119" s="50">
        <v>52</v>
      </c>
      <c r="C119" s="230" t="s">
        <v>1260</v>
      </c>
      <c r="D119" s="231" t="s">
        <v>174</v>
      </c>
      <c r="E119" s="231" t="s">
        <v>143</v>
      </c>
      <c r="F119" s="232">
        <v>80</v>
      </c>
      <c r="G119" s="232" t="str">
        <f t="shared" si="0"/>
        <v>Tốt</v>
      </c>
      <c r="H119" s="232"/>
      <c r="I119" s="169"/>
      <c r="J119" s="169"/>
      <c r="K119" s="169"/>
      <c r="L119" s="169"/>
      <c r="M119" s="169"/>
      <c r="N119" s="169"/>
      <c r="O119" s="169"/>
      <c r="P119" s="169"/>
      <c r="Q119" s="169"/>
      <c r="R119" s="169"/>
      <c r="S119" s="169"/>
      <c r="T119" s="169"/>
      <c r="U119" s="169"/>
      <c r="V119" s="169"/>
      <c r="W119" s="169"/>
      <c r="X119" s="169"/>
      <c r="Y119" s="169"/>
      <c r="Z119" s="169"/>
    </row>
    <row r="120" spans="1:26" ht="15.75" customHeight="1" x14ac:dyDescent="0.25">
      <c r="A120" s="49">
        <v>108</v>
      </c>
      <c r="B120" s="49">
        <v>53</v>
      </c>
      <c r="C120" s="230" t="s">
        <v>1261</v>
      </c>
      <c r="D120" s="231" t="s">
        <v>43</v>
      </c>
      <c r="E120" s="231" t="s">
        <v>1262</v>
      </c>
      <c r="F120" s="232">
        <v>86</v>
      </c>
      <c r="G120" s="232" t="str">
        <f t="shared" si="0"/>
        <v>Tốt</v>
      </c>
      <c r="H120" s="239"/>
      <c r="I120" s="169"/>
      <c r="J120" s="169"/>
      <c r="K120" s="169"/>
      <c r="L120" s="169"/>
      <c r="M120" s="169"/>
      <c r="N120" s="169"/>
      <c r="O120" s="169"/>
      <c r="P120" s="169"/>
      <c r="Q120" s="169"/>
      <c r="R120" s="169"/>
      <c r="S120" s="169"/>
      <c r="T120" s="169"/>
      <c r="U120" s="169"/>
      <c r="V120" s="169"/>
      <c r="W120" s="169"/>
      <c r="X120" s="169"/>
      <c r="Y120" s="169"/>
      <c r="Z120" s="169"/>
    </row>
    <row r="121" spans="1:26" ht="15.75" customHeight="1" x14ac:dyDescent="0.25">
      <c r="A121" s="50">
        <v>109</v>
      </c>
      <c r="B121" s="50">
        <v>54</v>
      </c>
      <c r="C121" s="234" t="s">
        <v>1264</v>
      </c>
      <c r="D121" s="235" t="s">
        <v>1265</v>
      </c>
      <c r="E121" s="235" t="s">
        <v>1266</v>
      </c>
      <c r="F121" s="236">
        <v>40</v>
      </c>
      <c r="G121" s="236" t="str">
        <f t="shared" si="0"/>
        <v>Yếu</v>
      </c>
      <c r="H121" s="236"/>
      <c r="I121" s="169"/>
      <c r="J121" s="169"/>
      <c r="K121" s="169"/>
      <c r="L121" s="169"/>
      <c r="M121" s="169"/>
      <c r="N121" s="169"/>
      <c r="O121" s="169"/>
      <c r="P121" s="169"/>
      <c r="Q121" s="169"/>
      <c r="R121" s="169"/>
      <c r="S121" s="169"/>
      <c r="T121" s="169"/>
      <c r="U121" s="169"/>
      <c r="V121" s="169"/>
      <c r="W121" s="169"/>
      <c r="X121" s="169"/>
      <c r="Y121" s="169"/>
      <c r="Z121" s="169"/>
    </row>
    <row r="122" spans="1:26" ht="15.75" customHeight="1" x14ac:dyDescent="0.25">
      <c r="A122" s="49">
        <v>110</v>
      </c>
      <c r="B122" s="49">
        <v>55</v>
      </c>
      <c r="C122" s="236" t="s">
        <v>1263</v>
      </c>
      <c r="D122" s="235" t="s">
        <v>2445</v>
      </c>
      <c r="E122" s="235" t="s">
        <v>254</v>
      </c>
      <c r="F122" s="236">
        <v>0</v>
      </c>
      <c r="G122" s="236" t="str">
        <f t="shared" si="0"/>
        <v>Kém</v>
      </c>
      <c r="H122" s="236" t="s">
        <v>2528</v>
      </c>
      <c r="I122" s="169"/>
      <c r="J122" s="169"/>
      <c r="K122" s="169"/>
      <c r="L122" s="169"/>
      <c r="M122" s="169"/>
      <c r="N122" s="169"/>
      <c r="O122" s="169"/>
      <c r="P122" s="169"/>
      <c r="Q122" s="169"/>
      <c r="R122" s="169"/>
      <c r="S122" s="169"/>
      <c r="T122" s="169"/>
      <c r="U122" s="169"/>
      <c r="V122" s="169"/>
      <c r="W122" s="169"/>
      <c r="X122" s="169"/>
      <c r="Y122" s="169"/>
      <c r="Z122" s="169"/>
    </row>
    <row r="123" spans="1:26" ht="15.75" customHeight="1" x14ac:dyDescent="0.25">
      <c r="A123" s="50"/>
      <c r="B123" s="178"/>
      <c r="C123" s="175" t="s">
        <v>1267</v>
      </c>
      <c r="D123" s="180"/>
      <c r="E123" s="180"/>
      <c r="F123" s="228"/>
      <c r="G123" s="240"/>
      <c r="H123" s="229"/>
      <c r="I123" s="169"/>
      <c r="J123" s="169"/>
      <c r="K123" s="169"/>
      <c r="L123" s="169"/>
      <c r="M123" s="169"/>
      <c r="N123" s="169"/>
      <c r="O123" s="169"/>
      <c r="P123" s="169"/>
      <c r="Q123" s="169"/>
      <c r="R123" s="169"/>
      <c r="S123" s="169"/>
      <c r="T123" s="169"/>
      <c r="U123" s="169"/>
      <c r="V123" s="169"/>
      <c r="W123" s="169"/>
      <c r="X123" s="169"/>
      <c r="Y123" s="169"/>
      <c r="Z123" s="169"/>
    </row>
    <row r="124" spans="1:26" ht="15.75" customHeight="1" x14ac:dyDescent="0.25">
      <c r="A124" s="50">
        <v>111</v>
      </c>
      <c r="B124" s="50">
        <v>1</v>
      </c>
      <c r="C124" s="51" t="s">
        <v>1268</v>
      </c>
      <c r="D124" s="241" t="s">
        <v>1269</v>
      </c>
      <c r="E124" s="241" t="s">
        <v>33</v>
      </c>
      <c r="F124" s="228">
        <v>67</v>
      </c>
      <c r="G124" s="236" t="s">
        <v>66</v>
      </c>
      <c r="H124" s="242"/>
      <c r="I124" s="169"/>
      <c r="J124" s="169"/>
      <c r="K124" s="169"/>
      <c r="L124" s="169"/>
      <c r="M124" s="169"/>
      <c r="N124" s="169"/>
      <c r="O124" s="169"/>
      <c r="P124" s="169"/>
      <c r="Q124" s="169"/>
      <c r="R124" s="169"/>
      <c r="S124" s="169"/>
      <c r="T124" s="169"/>
      <c r="U124" s="169"/>
      <c r="V124" s="169"/>
      <c r="W124" s="169"/>
      <c r="X124" s="169"/>
      <c r="Y124" s="169"/>
      <c r="Z124" s="169"/>
    </row>
    <row r="125" spans="1:26" ht="15.75" customHeight="1" x14ac:dyDescent="0.25">
      <c r="A125" s="50">
        <v>112</v>
      </c>
      <c r="B125" s="50">
        <v>2</v>
      </c>
      <c r="C125" s="51" t="s">
        <v>1270</v>
      </c>
      <c r="D125" s="241" t="s">
        <v>1271</v>
      </c>
      <c r="E125" s="241" t="s">
        <v>240</v>
      </c>
      <c r="F125" s="228">
        <v>66</v>
      </c>
      <c r="G125" s="236" t="s">
        <v>66</v>
      </c>
      <c r="H125" s="242"/>
      <c r="I125" s="169"/>
      <c r="J125" s="169"/>
      <c r="K125" s="169"/>
      <c r="L125" s="169"/>
      <c r="M125" s="169"/>
      <c r="N125" s="169"/>
      <c r="O125" s="169"/>
      <c r="P125" s="169"/>
      <c r="Q125" s="169"/>
      <c r="R125" s="169"/>
      <c r="S125" s="169"/>
      <c r="T125" s="169"/>
      <c r="U125" s="169"/>
      <c r="V125" s="169"/>
      <c r="W125" s="169"/>
      <c r="X125" s="169"/>
      <c r="Y125" s="169"/>
      <c r="Z125" s="169"/>
    </row>
    <row r="126" spans="1:26" ht="15.75" customHeight="1" x14ac:dyDescent="0.25">
      <c r="A126" s="50">
        <v>113</v>
      </c>
      <c r="B126" s="50">
        <v>3</v>
      </c>
      <c r="C126" s="51" t="s">
        <v>1272</v>
      </c>
      <c r="D126" s="241" t="s">
        <v>1273</v>
      </c>
      <c r="E126" s="241" t="s">
        <v>176</v>
      </c>
      <c r="F126" s="228">
        <v>67</v>
      </c>
      <c r="G126" s="236" t="s">
        <v>66</v>
      </c>
      <c r="H126" s="242"/>
      <c r="I126" s="169"/>
      <c r="J126" s="169"/>
      <c r="K126" s="169"/>
      <c r="L126" s="169"/>
      <c r="M126" s="169"/>
      <c r="N126" s="169"/>
      <c r="O126" s="169"/>
      <c r="P126" s="169"/>
      <c r="Q126" s="169"/>
      <c r="R126" s="169"/>
      <c r="S126" s="169"/>
      <c r="T126" s="169"/>
      <c r="U126" s="169"/>
      <c r="V126" s="169"/>
      <c r="W126" s="169"/>
      <c r="X126" s="169"/>
      <c r="Y126" s="169"/>
      <c r="Z126" s="169"/>
    </row>
    <row r="127" spans="1:26" ht="15.75" customHeight="1" x14ac:dyDescent="0.25">
      <c r="A127" s="50">
        <v>114</v>
      </c>
      <c r="B127" s="50">
        <v>4</v>
      </c>
      <c r="C127" s="51" t="s">
        <v>1274</v>
      </c>
      <c r="D127" s="241" t="s">
        <v>242</v>
      </c>
      <c r="E127" s="241" t="s">
        <v>26</v>
      </c>
      <c r="F127" s="228">
        <v>80</v>
      </c>
      <c r="G127" s="236" t="s">
        <v>30</v>
      </c>
      <c r="H127" s="242"/>
      <c r="I127" s="169"/>
      <c r="J127" s="169"/>
      <c r="K127" s="169"/>
      <c r="L127" s="169"/>
      <c r="M127" s="169"/>
      <c r="N127" s="169"/>
      <c r="O127" s="169"/>
      <c r="P127" s="169"/>
      <c r="Q127" s="169"/>
      <c r="R127" s="169"/>
      <c r="S127" s="169"/>
      <c r="T127" s="169"/>
      <c r="U127" s="169"/>
      <c r="V127" s="169"/>
      <c r="W127" s="169"/>
      <c r="X127" s="169"/>
      <c r="Y127" s="169"/>
      <c r="Z127" s="169"/>
    </row>
    <row r="128" spans="1:26" ht="15.75" customHeight="1" x14ac:dyDescent="0.25">
      <c r="A128" s="50">
        <v>115</v>
      </c>
      <c r="B128" s="50">
        <v>5</v>
      </c>
      <c r="C128" s="51" t="s">
        <v>1275</v>
      </c>
      <c r="D128" s="241" t="s">
        <v>854</v>
      </c>
      <c r="E128" s="241" t="s">
        <v>26</v>
      </c>
      <c r="F128" s="228">
        <v>70</v>
      </c>
      <c r="G128" s="236" t="s">
        <v>66</v>
      </c>
      <c r="H128" s="242"/>
      <c r="I128" s="169"/>
      <c r="J128" s="169"/>
      <c r="K128" s="169"/>
      <c r="L128" s="169"/>
      <c r="M128" s="169"/>
      <c r="N128" s="169"/>
      <c r="O128" s="169"/>
      <c r="P128" s="169"/>
      <c r="Q128" s="169"/>
      <c r="R128" s="169"/>
      <c r="S128" s="169"/>
      <c r="T128" s="169"/>
      <c r="U128" s="169"/>
      <c r="V128" s="169"/>
      <c r="W128" s="169"/>
      <c r="X128" s="169"/>
      <c r="Y128" s="169"/>
      <c r="Z128" s="169"/>
    </row>
    <row r="129" spans="1:26" ht="15.75" customHeight="1" x14ac:dyDescent="0.25">
      <c r="A129" s="50">
        <v>116</v>
      </c>
      <c r="B129" s="50">
        <v>6</v>
      </c>
      <c r="C129" s="51" t="s">
        <v>1276</v>
      </c>
      <c r="D129" s="241" t="s">
        <v>1277</v>
      </c>
      <c r="E129" s="241" t="s">
        <v>38</v>
      </c>
      <c r="F129" s="228">
        <v>94</v>
      </c>
      <c r="G129" s="236" t="s">
        <v>70</v>
      </c>
      <c r="H129" s="242"/>
      <c r="I129" s="169"/>
      <c r="J129" s="169"/>
      <c r="K129" s="169"/>
      <c r="L129" s="169"/>
      <c r="M129" s="169"/>
      <c r="N129" s="169"/>
      <c r="O129" s="169"/>
      <c r="P129" s="169"/>
      <c r="Q129" s="169"/>
      <c r="R129" s="169"/>
      <c r="S129" s="169"/>
      <c r="T129" s="169"/>
      <c r="U129" s="169"/>
      <c r="V129" s="169"/>
      <c r="W129" s="169"/>
      <c r="X129" s="169"/>
      <c r="Y129" s="169"/>
      <c r="Z129" s="169"/>
    </row>
    <row r="130" spans="1:26" ht="15.75" customHeight="1" x14ac:dyDescent="0.25">
      <c r="A130" s="50">
        <v>117</v>
      </c>
      <c r="B130" s="50">
        <v>7</v>
      </c>
      <c r="C130" s="51" t="s">
        <v>1278</v>
      </c>
      <c r="D130" s="241" t="s">
        <v>236</v>
      </c>
      <c r="E130" s="241" t="s">
        <v>125</v>
      </c>
      <c r="F130" s="228">
        <v>67</v>
      </c>
      <c r="G130" s="236" t="s">
        <v>66</v>
      </c>
      <c r="H130" s="242"/>
      <c r="I130" s="169"/>
      <c r="J130" s="169"/>
      <c r="K130" s="169"/>
      <c r="L130" s="169"/>
      <c r="M130" s="169"/>
      <c r="N130" s="169"/>
      <c r="O130" s="169"/>
      <c r="P130" s="169"/>
      <c r="Q130" s="169"/>
      <c r="R130" s="169"/>
      <c r="S130" s="169"/>
      <c r="T130" s="169"/>
      <c r="U130" s="169"/>
      <c r="V130" s="169"/>
      <c r="W130" s="169"/>
      <c r="X130" s="169"/>
      <c r="Y130" s="169"/>
      <c r="Z130" s="169"/>
    </row>
    <row r="131" spans="1:26" ht="15.75" customHeight="1" x14ac:dyDescent="0.25">
      <c r="A131" s="50">
        <v>118</v>
      </c>
      <c r="B131" s="50">
        <v>8</v>
      </c>
      <c r="C131" s="51" t="s">
        <v>1279</v>
      </c>
      <c r="D131" s="241" t="s">
        <v>1280</v>
      </c>
      <c r="E131" s="241" t="s">
        <v>40</v>
      </c>
      <c r="F131" s="228">
        <v>80</v>
      </c>
      <c r="G131" s="236" t="s">
        <v>30</v>
      </c>
      <c r="H131" s="242"/>
      <c r="I131" s="169"/>
      <c r="J131" s="169"/>
      <c r="K131" s="169"/>
      <c r="L131" s="169"/>
      <c r="M131" s="169"/>
      <c r="N131" s="169"/>
      <c r="O131" s="169"/>
      <c r="P131" s="169"/>
      <c r="Q131" s="169"/>
      <c r="R131" s="169"/>
      <c r="S131" s="169"/>
      <c r="T131" s="169"/>
      <c r="U131" s="169"/>
      <c r="V131" s="169"/>
      <c r="W131" s="169"/>
      <c r="X131" s="169"/>
      <c r="Y131" s="169"/>
      <c r="Z131" s="169"/>
    </row>
    <row r="132" spans="1:26" ht="15.75" customHeight="1" x14ac:dyDescent="0.25">
      <c r="A132" s="50">
        <v>119</v>
      </c>
      <c r="B132" s="50">
        <v>9</v>
      </c>
      <c r="C132" s="51" t="s">
        <v>1281</v>
      </c>
      <c r="D132" s="241" t="s">
        <v>103</v>
      </c>
      <c r="E132" s="241" t="s">
        <v>15</v>
      </c>
      <c r="F132" s="228">
        <v>80</v>
      </c>
      <c r="G132" s="236" t="s">
        <v>30</v>
      </c>
      <c r="H132" s="242"/>
      <c r="I132" s="169"/>
      <c r="J132" s="169"/>
      <c r="K132" s="169"/>
      <c r="L132" s="169"/>
      <c r="M132" s="169"/>
      <c r="N132" s="169"/>
      <c r="O132" s="169"/>
      <c r="P132" s="169"/>
      <c r="Q132" s="169"/>
      <c r="R132" s="169"/>
      <c r="S132" s="169"/>
      <c r="T132" s="169"/>
      <c r="U132" s="169"/>
      <c r="V132" s="169"/>
      <c r="W132" s="169"/>
      <c r="X132" s="169"/>
      <c r="Y132" s="169"/>
      <c r="Z132" s="169"/>
    </row>
    <row r="133" spans="1:26" ht="15.75" customHeight="1" x14ac:dyDescent="0.25">
      <c r="A133" s="50">
        <v>120</v>
      </c>
      <c r="B133" s="50">
        <v>10</v>
      </c>
      <c r="C133" s="51" t="s">
        <v>1282</v>
      </c>
      <c r="D133" s="241" t="s">
        <v>103</v>
      </c>
      <c r="E133" s="241" t="s">
        <v>278</v>
      </c>
      <c r="F133" s="228">
        <v>80</v>
      </c>
      <c r="G133" s="236" t="s">
        <v>30</v>
      </c>
      <c r="H133" s="242"/>
      <c r="I133" s="169"/>
      <c r="J133" s="169"/>
      <c r="K133" s="169"/>
      <c r="L133" s="169"/>
      <c r="M133" s="169"/>
      <c r="N133" s="169"/>
      <c r="O133" s="169"/>
      <c r="P133" s="169"/>
      <c r="Q133" s="169"/>
      <c r="R133" s="169"/>
      <c r="S133" s="169"/>
      <c r="T133" s="169"/>
      <c r="U133" s="169"/>
      <c r="V133" s="169"/>
      <c r="W133" s="169"/>
      <c r="X133" s="169"/>
      <c r="Y133" s="169"/>
      <c r="Z133" s="169"/>
    </row>
    <row r="134" spans="1:26" ht="15.75" customHeight="1" x14ac:dyDescent="0.25">
      <c r="A134" s="50">
        <v>121</v>
      </c>
      <c r="B134" s="50">
        <v>11</v>
      </c>
      <c r="C134" s="51" t="s">
        <v>1283</v>
      </c>
      <c r="D134" s="241" t="s">
        <v>104</v>
      </c>
      <c r="E134" s="241" t="s">
        <v>7</v>
      </c>
      <c r="F134" s="228">
        <v>80</v>
      </c>
      <c r="G134" s="236" t="s">
        <v>30</v>
      </c>
      <c r="H134" s="242"/>
      <c r="I134" s="169"/>
      <c r="J134" s="169"/>
      <c r="K134" s="169"/>
      <c r="L134" s="169"/>
      <c r="M134" s="169"/>
      <c r="N134" s="169"/>
      <c r="O134" s="169"/>
      <c r="P134" s="169"/>
      <c r="Q134" s="169"/>
      <c r="R134" s="169"/>
      <c r="S134" s="169"/>
      <c r="T134" s="169"/>
      <c r="U134" s="169"/>
      <c r="V134" s="169"/>
      <c r="W134" s="169"/>
      <c r="X134" s="169"/>
      <c r="Y134" s="169"/>
      <c r="Z134" s="169"/>
    </row>
    <row r="135" spans="1:26" ht="15.75" customHeight="1" x14ac:dyDescent="0.25">
      <c r="A135" s="50">
        <v>122</v>
      </c>
      <c r="B135" s="50">
        <v>12</v>
      </c>
      <c r="C135" s="51" t="s">
        <v>1284</v>
      </c>
      <c r="D135" s="241" t="s">
        <v>1285</v>
      </c>
      <c r="E135" s="241" t="s">
        <v>7</v>
      </c>
      <c r="F135" s="228">
        <v>66</v>
      </c>
      <c r="G135" s="236" t="s">
        <v>66</v>
      </c>
      <c r="H135" s="242"/>
      <c r="I135" s="169"/>
      <c r="J135" s="169"/>
      <c r="K135" s="169"/>
      <c r="L135" s="169"/>
      <c r="M135" s="169"/>
      <c r="N135" s="169"/>
      <c r="O135" s="169"/>
      <c r="P135" s="169"/>
      <c r="Q135" s="169"/>
      <c r="R135" s="169"/>
      <c r="S135" s="169"/>
      <c r="T135" s="169"/>
      <c r="U135" s="169"/>
      <c r="V135" s="169"/>
      <c r="W135" s="169"/>
      <c r="X135" s="169"/>
      <c r="Y135" s="169"/>
      <c r="Z135" s="169"/>
    </row>
    <row r="136" spans="1:26" ht="15.75" customHeight="1" x14ac:dyDescent="0.25">
      <c r="A136" s="50">
        <v>123</v>
      </c>
      <c r="B136" s="50">
        <v>13</v>
      </c>
      <c r="C136" s="51" t="s">
        <v>1286</v>
      </c>
      <c r="D136" s="241" t="s">
        <v>99</v>
      </c>
      <c r="E136" s="241" t="s">
        <v>25</v>
      </c>
      <c r="F136" s="228">
        <v>80</v>
      </c>
      <c r="G136" s="236" t="s">
        <v>30</v>
      </c>
      <c r="H136" s="242"/>
      <c r="I136" s="169"/>
      <c r="J136" s="169"/>
      <c r="K136" s="169"/>
      <c r="L136" s="169"/>
      <c r="M136" s="169"/>
      <c r="N136" s="169"/>
      <c r="O136" s="169"/>
      <c r="P136" s="169"/>
      <c r="Q136" s="169"/>
      <c r="R136" s="169"/>
      <c r="S136" s="169"/>
      <c r="T136" s="169"/>
      <c r="U136" s="169"/>
      <c r="V136" s="169"/>
      <c r="W136" s="169"/>
      <c r="X136" s="169"/>
      <c r="Y136" s="169"/>
      <c r="Z136" s="169"/>
    </row>
    <row r="137" spans="1:26" ht="15.75" customHeight="1" x14ac:dyDescent="0.25">
      <c r="A137" s="50">
        <v>124</v>
      </c>
      <c r="B137" s="50">
        <v>14</v>
      </c>
      <c r="C137" s="51" t="s">
        <v>1287</v>
      </c>
      <c r="D137" s="241" t="s">
        <v>92</v>
      </c>
      <c r="E137" s="241" t="s">
        <v>25</v>
      </c>
      <c r="F137" s="228">
        <v>67</v>
      </c>
      <c r="G137" s="236" t="s">
        <v>66</v>
      </c>
      <c r="H137" s="242"/>
      <c r="I137" s="169"/>
      <c r="J137" s="169"/>
      <c r="K137" s="169"/>
      <c r="L137" s="169"/>
      <c r="M137" s="169"/>
      <c r="N137" s="169"/>
      <c r="O137" s="169"/>
      <c r="P137" s="169"/>
      <c r="Q137" s="169"/>
      <c r="R137" s="169"/>
      <c r="S137" s="169"/>
      <c r="T137" s="169"/>
      <c r="U137" s="169"/>
      <c r="V137" s="169"/>
      <c r="W137" s="169"/>
      <c r="X137" s="169"/>
      <c r="Y137" s="169"/>
      <c r="Z137" s="169"/>
    </row>
    <row r="138" spans="1:26" ht="15.75" customHeight="1" x14ac:dyDescent="0.25">
      <c r="A138" s="50">
        <v>125</v>
      </c>
      <c r="B138" s="50">
        <v>15</v>
      </c>
      <c r="C138" s="51" t="s">
        <v>1288</v>
      </c>
      <c r="D138" s="241" t="s">
        <v>1289</v>
      </c>
      <c r="E138" s="241" t="s">
        <v>1290</v>
      </c>
      <c r="F138" s="228">
        <v>80</v>
      </c>
      <c r="G138" s="236" t="s">
        <v>30</v>
      </c>
      <c r="H138" s="242"/>
      <c r="I138" s="169"/>
      <c r="J138" s="169"/>
      <c r="K138" s="169"/>
      <c r="L138" s="169"/>
      <c r="M138" s="169"/>
      <c r="N138" s="169"/>
      <c r="O138" s="169"/>
      <c r="P138" s="169"/>
      <c r="Q138" s="169"/>
      <c r="R138" s="169"/>
      <c r="S138" s="169"/>
      <c r="T138" s="169"/>
      <c r="U138" s="169"/>
      <c r="V138" s="169"/>
      <c r="W138" s="169"/>
      <c r="X138" s="169"/>
      <c r="Y138" s="169"/>
      <c r="Z138" s="169"/>
    </row>
    <row r="139" spans="1:26" ht="15.75" customHeight="1" x14ac:dyDescent="0.25">
      <c r="A139" s="50">
        <v>126</v>
      </c>
      <c r="B139" s="50">
        <v>16</v>
      </c>
      <c r="C139" s="51" t="s">
        <v>1291</v>
      </c>
      <c r="D139" s="241" t="s">
        <v>344</v>
      </c>
      <c r="E139" s="241" t="s">
        <v>319</v>
      </c>
      <c r="F139" s="228">
        <v>80</v>
      </c>
      <c r="G139" s="236" t="s">
        <v>30</v>
      </c>
      <c r="H139" s="242"/>
      <c r="I139" s="169"/>
      <c r="J139" s="169"/>
      <c r="K139" s="169"/>
      <c r="L139" s="169"/>
      <c r="M139" s="169"/>
      <c r="N139" s="169"/>
      <c r="O139" s="169"/>
      <c r="P139" s="169"/>
      <c r="Q139" s="169"/>
      <c r="R139" s="169"/>
      <c r="S139" s="169"/>
      <c r="T139" s="169"/>
      <c r="U139" s="169"/>
      <c r="V139" s="169"/>
      <c r="W139" s="169"/>
      <c r="X139" s="169"/>
      <c r="Y139" s="169"/>
      <c r="Z139" s="169"/>
    </row>
    <row r="140" spans="1:26" ht="15.75" customHeight="1" x14ac:dyDescent="0.25">
      <c r="A140" s="50">
        <v>127</v>
      </c>
      <c r="B140" s="50">
        <v>17</v>
      </c>
      <c r="C140" s="51" t="s">
        <v>1292</v>
      </c>
      <c r="D140" s="241" t="s">
        <v>1293</v>
      </c>
      <c r="E140" s="241" t="s">
        <v>233</v>
      </c>
      <c r="F140" s="228">
        <v>66</v>
      </c>
      <c r="G140" s="236" t="s">
        <v>66</v>
      </c>
      <c r="H140" s="242"/>
      <c r="I140" s="169"/>
      <c r="J140" s="169"/>
      <c r="K140" s="169"/>
      <c r="L140" s="169"/>
      <c r="M140" s="169"/>
      <c r="N140" s="169"/>
      <c r="O140" s="169"/>
      <c r="P140" s="169"/>
      <c r="Q140" s="169"/>
      <c r="R140" s="169"/>
      <c r="S140" s="169"/>
      <c r="T140" s="169"/>
      <c r="U140" s="169"/>
      <c r="V140" s="169"/>
      <c r="W140" s="169"/>
      <c r="X140" s="169"/>
      <c r="Y140" s="169"/>
      <c r="Z140" s="169"/>
    </row>
    <row r="141" spans="1:26" ht="15.75" customHeight="1" x14ac:dyDescent="0.25">
      <c r="A141" s="50">
        <v>128</v>
      </c>
      <c r="B141" s="50">
        <v>18</v>
      </c>
      <c r="C141" s="51" t="s">
        <v>1294</v>
      </c>
      <c r="D141" s="241" t="s">
        <v>1295</v>
      </c>
      <c r="E141" s="241" t="s">
        <v>327</v>
      </c>
      <c r="F141" s="228">
        <v>80</v>
      </c>
      <c r="G141" s="236" t="s">
        <v>30</v>
      </c>
      <c r="H141" s="242"/>
      <c r="I141" s="169"/>
      <c r="J141" s="169"/>
      <c r="K141" s="169"/>
      <c r="L141" s="169"/>
      <c r="M141" s="169"/>
      <c r="N141" s="169"/>
      <c r="O141" s="169"/>
      <c r="P141" s="169"/>
      <c r="Q141" s="169"/>
      <c r="R141" s="169"/>
      <c r="S141" s="169"/>
      <c r="T141" s="169"/>
      <c r="U141" s="169"/>
      <c r="V141" s="169"/>
      <c r="W141" s="169"/>
      <c r="X141" s="169"/>
      <c r="Y141" s="169"/>
      <c r="Z141" s="169"/>
    </row>
    <row r="142" spans="1:26" ht="15.75" customHeight="1" x14ac:dyDescent="0.25">
      <c r="A142" s="50">
        <v>129</v>
      </c>
      <c r="B142" s="50">
        <v>19</v>
      </c>
      <c r="C142" s="51" t="s">
        <v>1296</v>
      </c>
      <c r="D142" s="241" t="s">
        <v>1050</v>
      </c>
      <c r="E142" s="241" t="s">
        <v>81</v>
      </c>
      <c r="F142" s="228">
        <v>66</v>
      </c>
      <c r="G142" s="236" t="s">
        <v>66</v>
      </c>
      <c r="H142" s="242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  <c r="S142" s="169"/>
      <c r="T142" s="169"/>
      <c r="U142" s="169"/>
      <c r="V142" s="169"/>
      <c r="W142" s="169"/>
      <c r="X142" s="169"/>
      <c r="Y142" s="169"/>
      <c r="Z142" s="169"/>
    </row>
    <row r="143" spans="1:26" ht="15.75" customHeight="1" x14ac:dyDescent="0.25">
      <c r="A143" s="50">
        <v>130</v>
      </c>
      <c r="B143" s="50">
        <v>20</v>
      </c>
      <c r="C143" s="51" t="s">
        <v>1297</v>
      </c>
      <c r="D143" s="241" t="s">
        <v>60</v>
      </c>
      <c r="E143" s="241" t="s">
        <v>59</v>
      </c>
      <c r="F143" s="228">
        <v>80</v>
      </c>
      <c r="G143" s="236" t="s">
        <v>30</v>
      </c>
      <c r="H143" s="242"/>
      <c r="I143" s="169"/>
      <c r="J143" s="169"/>
      <c r="K143" s="169"/>
      <c r="L143" s="169"/>
      <c r="M143" s="169"/>
      <c r="N143" s="169"/>
      <c r="O143" s="169"/>
      <c r="P143" s="169"/>
      <c r="Q143" s="169"/>
      <c r="R143" s="169"/>
      <c r="S143" s="169"/>
      <c r="T143" s="169"/>
      <c r="U143" s="169"/>
      <c r="V143" s="169"/>
      <c r="W143" s="169"/>
      <c r="X143" s="169"/>
      <c r="Y143" s="169"/>
      <c r="Z143" s="169"/>
    </row>
    <row r="144" spans="1:26" ht="15.75" customHeight="1" x14ac:dyDescent="0.25">
      <c r="A144" s="50">
        <v>131</v>
      </c>
      <c r="B144" s="50">
        <v>21</v>
      </c>
      <c r="C144" s="51" t="s">
        <v>1298</v>
      </c>
      <c r="D144" s="241" t="s">
        <v>1299</v>
      </c>
      <c r="E144" s="241" t="s">
        <v>113</v>
      </c>
      <c r="F144" s="228">
        <v>65</v>
      </c>
      <c r="G144" s="236" t="s">
        <v>66</v>
      </c>
      <c r="H144" s="242"/>
      <c r="I144" s="169"/>
      <c r="J144" s="169"/>
      <c r="K144" s="169"/>
      <c r="L144" s="169"/>
      <c r="M144" s="169"/>
      <c r="N144" s="169"/>
      <c r="O144" s="169"/>
      <c r="P144" s="169"/>
      <c r="Q144" s="169"/>
      <c r="R144" s="169"/>
      <c r="S144" s="169"/>
      <c r="T144" s="169"/>
      <c r="U144" s="169"/>
      <c r="V144" s="169"/>
      <c r="W144" s="169"/>
      <c r="X144" s="169"/>
      <c r="Y144" s="169"/>
      <c r="Z144" s="169"/>
    </row>
    <row r="145" spans="1:26" ht="15.75" customHeight="1" x14ac:dyDescent="0.25">
      <c r="A145" s="50">
        <v>132</v>
      </c>
      <c r="B145" s="50">
        <v>22</v>
      </c>
      <c r="C145" s="51" t="s">
        <v>1300</v>
      </c>
      <c r="D145" s="241" t="s">
        <v>1301</v>
      </c>
      <c r="E145" s="241" t="s">
        <v>512</v>
      </c>
      <c r="F145" s="228">
        <v>80</v>
      </c>
      <c r="G145" s="236" t="s">
        <v>30</v>
      </c>
      <c r="H145" s="242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  <c r="X145" s="169"/>
      <c r="Y145" s="169"/>
      <c r="Z145" s="169"/>
    </row>
    <row r="146" spans="1:26" ht="15.75" customHeight="1" x14ac:dyDescent="0.25">
      <c r="A146" s="50">
        <v>133</v>
      </c>
      <c r="B146" s="50">
        <v>23</v>
      </c>
      <c r="C146" s="51" t="s">
        <v>1302</v>
      </c>
      <c r="D146" s="241" t="s">
        <v>17</v>
      </c>
      <c r="E146" s="241" t="s">
        <v>61</v>
      </c>
      <c r="F146" s="228">
        <v>80</v>
      </c>
      <c r="G146" s="236" t="s">
        <v>30</v>
      </c>
      <c r="H146" s="242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</row>
    <row r="147" spans="1:26" ht="15.75" customHeight="1" x14ac:dyDescent="0.25">
      <c r="A147" s="50">
        <v>134</v>
      </c>
      <c r="B147" s="50">
        <v>24</v>
      </c>
      <c r="C147" s="51" t="s">
        <v>1303</v>
      </c>
      <c r="D147" s="241" t="s">
        <v>56</v>
      </c>
      <c r="E147" s="241" t="s">
        <v>11</v>
      </c>
      <c r="F147" s="228">
        <v>86</v>
      </c>
      <c r="G147" s="236" t="s">
        <v>30</v>
      </c>
      <c r="H147" s="242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  <c r="X147" s="169"/>
      <c r="Y147" s="169"/>
      <c r="Z147" s="169"/>
    </row>
    <row r="148" spans="1:26" ht="15.75" customHeight="1" x14ac:dyDescent="0.25">
      <c r="A148" s="50">
        <v>135</v>
      </c>
      <c r="B148" s="50">
        <v>25</v>
      </c>
      <c r="C148" s="51" t="s">
        <v>1304</v>
      </c>
      <c r="D148" s="241" t="s">
        <v>122</v>
      </c>
      <c r="E148" s="241" t="s">
        <v>1305</v>
      </c>
      <c r="F148" s="228">
        <v>80</v>
      </c>
      <c r="G148" s="236" t="s">
        <v>30</v>
      </c>
      <c r="H148" s="242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69"/>
      <c r="X148" s="169"/>
      <c r="Y148" s="169"/>
      <c r="Z148" s="169"/>
    </row>
    <row r="149" spans="1:26" ht="15.75" customHeight="1" x14ac:dyDescent="0.25">
      <c r="A149" s="50"/>
      <c r="B149" s="50"/>
      <c r="C149" s="177" t="s">
        <v>1306</v>
      </c>
      <c r="D149" s="180"/>
      <c r="E149" s="180"/>
      <c r="F149" s="228"/>
      <c r="G149" s="236"/>
      <c r="H149" s="229"/>
      <c r="I149" s="169"/>
      <c r="J149" s="169"/>
      <c r="K149" s="169"/>
      <c r="L149" s="169"/>
      <c r="M149" s="169"/>
      <c r="N149" s="169"/>
      <c r="O149" s="169"/>
      <c r="P149" s="169"/>
      <c r="Q149" s="169"/>
      <c r="R149" s="169"/>
      <c r="S149" s="169"/>
      <c r="T149" s="169"/>
      <c r="U149" s="169"/>
      <c r="V149" s="169"/>
      <c r="W149" s="169"/>
      <c r="X149" s="169"/>
      <c r="Y149" s="169"/>
      <c r="Z149" s="169"/>
    </row>
    <row r="150" spans="1:26" ht="15.75" customHeight="1" x14ac:dyDescent="0.25">
      <c r="A150" s="50">
        <v>136</v>
      </c>
      <c r="B150" s="50">
        <v>1</v>
      </c>
      <c r="C150" s="179" t="s">
        <v>1307</v>
      </c>
      <c r="D150" s="180" t="s">
        <v>328</v>
      </c>
      <c r="E150" s="180" t="s">
        <v>145</v>
      </c>
      <c r="F150" s="49"/>
      <c r="G150" s="243"/>
      <c r="H150" s="244" t="s">
        <v>2529</v>
      </c>
      <c r="I150" s="169"/>
      <c r="J150" s="169"/>
      <c r="K150" s="169"/>
      <c r="L150" s="169"/>
      <c r="M150" s="169"/>
      <c r="N150" s="169"/>
      <c r="O150" s="169"/>
      <c r="P150" s="169"/>
      <c r="Q150" s="169"/>
      <c r="R150" s="169"/>
      <c r="S150" s="169"/>
      <c r="T150" s="169"/>
      <c r="U150" s="169"/>
      <c r="V150" s="169"/>
      <c r="W150" s="169"/>
      <c r="X150" s="169"/>
      <c r="Y150" s="169"/>
      <c r="Z150" s="169"/>
    </row>
    <row r="151" spans="1:26" ht="15.75" customHeight="1" x14ac:dyDescent="0.25">
      <c r="A151" s="168"/>
      <c r="B151" s="168"/>
      <c r="C151" s="170"/>
      <c r="D151" s="245"/>
      <c r="E151" s="245"/>
      <c r="F151" s="170"/>
      <c r="G151" s="168"/>
      <c r="H151" s="246"/>
      <c r="I151" s="169"/>
      <c r="J151" s="169"/>
      <c r="K151" s="169"/>
      <c r="L151" s="169"/>
      <c r="M151" s="169"/>
      <c r="N151" s="169"/>
      <c r="O151" s="169"/>
      <c r="P151" s="169"/>
      <c r="Q151" s="169"/>
      <c r="R151" s="169"/>
      <c r="S151" s="169"/>
      <c r="T151" s="169"/>
      <c r="U151" s="169"/>
      <c r="V151" s="169"/>
      <c r="W151" s="169"/>
      <c r="X151" s="169"/>
      <c r="Y151" s="169"/>
      <c r="Z151" s="169"/>
    </row>
    <row r="152" spans="1:26" ht="15.75" customHeight="1" x14ac:dyDescent="0.25">
      <c r="A152" s="168"/>
      <c r="B152" s="168"/>
      <c r="C152" s="170"/>
      <c r="D152" s="245"/>
      <c r="E152" s="245"/>
      <c r="F152" s="170"/>
      <c r="G152" s="170"/>
      <c r="H152" s="247"/>
      <c r="I152" s="169"/>
      <c r="J152" s="169"/>
      <c r="K152" s="169"/>
      <c r="L152" s="169"/>
      <c r="M152" s="169"/>
      <c r="N152" s="169"/>
      <c r="O152" s="169"/>
      <c r="P152" s="169"/>
      <c r="Q152" s="169"/>
      <c r="R152" s="169"/>
      <c r="S152" s="169"/>
      <c r="T152" s="169"/>
      <c r="U152" s="169"/>
      <c r="V152" s="169"/>
      <c r="W152" s="169"/>
      <c r="X152" s="169"/>
      <c r="Y152" s="169"/>
      <c r="Z152" s="169"/>
    </row>
    <row r="153" spans="1:26" ht="15.75" customHeight="1" x14ac:dyDescent="0.25">
      <c r="A153" s="168"/>
      <c r="B153" s="169"/>
      <c r="C153" s="175" t="s">
        <v>335</v>
      </c>
      <c r="D153" s="175" t="s">
        <v>336</v>
      </c>
      <c r="E153" s="245"/>
      <c r="F153" s="170"/>
      <c r="G153" s="168"/>
      <c r="H153" s="170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  <c r="S153" s="169"/>
      <c r="T153" s="169"/>
      <c r="U153" s="169"/>
      <c r="V153" s="169"/>
      <c r="W153" s="169"/>
      <c r="X153" s="169"/>
      <c r="Y153" s="169"/>
      <c r="Z153" s="169"/>
    </row>
    <row r="154" spans="1:26" ht="15.75" customHeight="1" x14ac:dyDescent="0.25">
      <c r="A154" s="168"/>
      <c r="B154" s="169"/>
      <c r="C154" s="49" t="s">
        <v>70</v>
      </c>
      <c r="D154" s="49">
        <v>2</v>
      </c>
      <c r="E154" s="245"/>
      <c r="F154" s="170"/>
      <c r="G154" s="168"/>
      <c r="H154" s="170"/>
      <c r="I154" s="169"/>
      <c r="J154" s="169"/>
      <c r="K154" s="169"/>
      <c r="L154" s="169"/>
      <c r="M154" s="169"/>
      <c r="N154" s="169"/>
      <c r="O154" s="169"/>
      <c r="P154" s="169"/>
      <c r="Q154" s="169"/>
      <c r="R154" s="169"/>
      <c r="S154" s="169"/>
      <c r="T154" s="169"/>
      <c r="U154" s="169"/>
      <c r="V154" s="169"/>
      <c r="W154" s="169"/>
      <c r="X154" s="169"/>
      <c r="Y154" s="169"/>
      <c r="Z154" s="169"/>
    </row>
    <row r="155" spans="1:26" ht="15.75" customHeight="1" x14ac:dyDescent="0.25">
      <c r="A155" s="168"/>
      <c r="B155" s="169"/>
      <c r="C155" s="49" t="s">
        <v>30</v>
      </c>
      <c r="D155" s="49">
        <v>67</v>
      </c>
      <c r="E155" s="245"/>
      <c r="F155" s="170"/>
      <c r="G155" s="168"/>
      <c r="H155" s="170"/>
      <c r="I155" s="169"/>
      <c r="J155" s="169"/>
      <c r="K155" s="169"/>
      <c r="L155" s="169"/>
      <c r="M155" s="169"/>
      <c r="N155" s="169"/>
      <c r="O155" s="169"/>
      <c r="P155" s="169"/>
      <c r="Q155" s="169"/>
      <c r="R155" s="169"/>
      <c r="S155" s="169"/>
      <c r="T155" s="169"/>
      <c r="U155" s="169"/>
      <c r="V155" s="169"/>
      <c r="W155" s="169"/>
      <c r="X155" s="169"/>
      <c r="Y155" s="169"/>
      <c r="Z155" s="169"/>
    </row>
    <row r="156" spans="1:26" ht="15.75" customHeight="1" x14ac:dyDescent="0.25">
      <c r="A156" s="168"/>
      <c r="B156" s="169"/>
      <c r="C156" s="49" t="s">
        <v>66</v>
      </c>
      <c r="D156" s="49">
        <v>48</v>
      </c>
      <c r="E156" s="245"/>
      <c r="F156" s="170"/>
      <c r="G156" s="168"/>
      <c r="H156" s="170"/>
      <c r="I156" s="169"/>
      <c r="J156" s="169"/>
      <c r="K156" s="169"/>
      <c r="L156" s="169"/>
      <c r="M156" s="169"/>
      <c r="N156" s="169"/>
      <c r="O156" s="169"/>
      <c r="P156" s="169"/>
      <c r="Q156" s="169"/>
      <c r="R156" s="169"/>
      <c r="S156" s="169"/>
      <c r="T156" s="169"/>
      <c r="U156" s="169"/>
      <c r="V156" s="169"/>
      <c r="W156" s="169"/>
      <c r="X156" s="169"/>
      <c r="Y156" s="169"/>
      <c r="Z156" s="169"/>
    </row>
    <row r="157" spans="1:26" ht="15.75" customHeight="1" x14ac:dyDescent="0.25">
      <c r="A157" s="168"/>
      <c r="B157" s="169"/>
      <c r="C157" s="49" t="s">
        <v>94</v>
      </c>
      <c r="D157" s="49">
        <v>13</v>
      </c>
      <c r="E157" s="245"/>
      <c r="F157" s="170"/>
      <c r="G157" s="168"/>
      <c r="H157" s="170"/>
      <c r="I157" s="169"/>
      <c r="J157" s="169"/>
      <c r="K157" s="169"/>
      <c r="L157" s="169"/>
      <c r="M157" s="169"/>
      <c r="N157" s="169"/>
      <c r="O157" s="169"/>
      <c r="P157" s="169"/>
      <c r="Q157" s="169"/>
      <c r="R157" s="169"/>
      <c r="S157" s="169"/>
      <c r="T157" s="169"/>
      <c r="U157" s="169"/>
      <c r="V157" s="169"/>
      <c r="W157" s="169"/>
      <c r="X157" s="169"/>
      <c r="Y157" s="169"/>
      <c r="Z157" s="169"/>
    </row>
    <row r="158" spans="1:26" ht="15.75" customHeight="1" x14ac:dyDescent="0.25">
      <c r="A158" s="168"/>
      <c r="B158" s="169"/>
      <c r="C158" s="49" t="s">
        <v>90</v>
      </c>
      <c r="D158" s="49">
        <v>3</v>
      </c>
      <c r="E158" s="245"/>
      <c r="F158" s="170"/>
      <c r="G158" s="168"/>
      <c r="H158" s="170"/>
      <c r="I158" s="169"/>
      <c r="J158" s="169"/>
      <c r="K158" s="169"/>
      <c r="L158" s="169"/>
      <c r="M158" s="169"/>
      <c r="N158" s="169"/>
      <c r="O158" s="169"/>
      <c r="P158" s="169"/>
      <c r="Q158" s="169"/>
      <c r="R158" s="169"/>
      <c r="S158" s="169"/>
      <c r="T158" s="169"/>
      <c r="U158" s="169"/>
      <c r="V158" s="169"/>
      <c r="W158" s="169"/>
      <c r="X158" s="169"/>
      <c r="Y158" s="169"/>
      <c r="Z158" s="169"/>
    </row>
    <row r="159" spans="1:26" ht="15.75" customHeight="1" x14ac:dyDescent="0.25">
      <c r="A159" s="168"/>
      <c r="B159" s="169"/>
      <c r="C159" s="49" t="s">
        <v>226</v>
      </c>
      <c r="D159" s="49">
        <v>2</v>
      </c>
      <c r="E159" s="245"/>
      <c r="F159" s="170"/>
      <c r="G159" s="168"/>
      <c r="H159" s="170"/>
      <c r="I159" s="169"/>
      <c r="J159" s="169"/>
      <c r="K159" s="169"/>
      <c r="L159" s="169"/>
      <c r="M159" s="169"/>
      <c r="N159" s="169"/>
      <c r="O159" s="169"/>
      <c r="P159" s="169"/>
      <c r="Q159" s="169"/>
      <c r="R159" s="169"/>
      <c r="S159" s="169"/>
      <c r="T159" s="169"/>
      <c r="U159" s="169"/>
      <c r="V159" s="169"/>
      <c r="W159" s="169"/>
      <c r="X159" s="169"/>
      <c r="Y159" s="169"/>
      <c r="Z159" s="169"/>
    </row>
    <row r="160" spans="1:26" ht="15.75" customHeight="1" x14ac:dyDescent="0.25">
      <c r="A160" s="168"/>
      <c r="B160" s="169"/>
      <c r="C160" s="179" t="s">
        <v>2530</v>
      </c>
      <c r="D160" s="49">
        <v>1</v>
      </c>
      <c r="E160" s="245"/>
      <c r="F160" s="170"/>
      <c r="G160" s="168"/>
      <c r="H160" s="170"/>
      <c r="I160" s="169"/>
      <c r="J160" s="169"/>
      <c r="K160" s="169"/>
      <c r="L160" s="169"/>
      <c r="M160" s="169"/>
      <c r="N160" s="169"/>
      <c r="O160" s="169"/>
      <c r="P160" s="169"/>
      <c r="Q160" s="169"/>
      <c r="R160" s="169"/>
      <c r="S160" s="169"/>
      <c r="T160" s="169"/>
      <c r="U160" s="169"/>
      <c r="V160" s="169"/>
      <c r="W160" s="169"/>
      <c r="X160" s="169"/>
      <c r="Y160" s="169"/>
      <c r="Z160" s="169"/>
    </row>
    <row r="161" spans="1:26" ht="15.75" customHeight="1" x14ac:dyDescent="0.25">
      <c r="A161" s="168"/>
      <c r="B161" s="169"/>
      <c r="C161" s="49" t="s">
        <v>276</v>
      </c>
      <c r="D161" s="49">
        <v>0</v>
      </c>
      <c r="E161" s="245"/>
      <c r="F161" s="170"/>
      <c r="G161" s="168"/>
      <c r="H161" s="170"/>
      <c r="I161" s="169"/>
      <c r="J161" s="169"/>
      <c r="K161" s="169"/>
      <c r="L161" s="169"/>
      <c r="M161" s="169"/>
      <c r="N161" s="169"/>
      <c r="O161" s="169"/>
      <c r="P161" s="169"/>
      <c r="Q161" s="169"/>
      <c r="R161" s="169"/>
      <c r="S161" s="169"/>
      <c r="T161" s="169"/>
      <c r="U161" s="169"/>
      <c r="V161" s="169"/>
      <c r="W161" s="169"/>
      <c r="X161" s="169"/>
      <c r="Y161" s="169"/>
      <c r="Z161" s="169"/>
    </row>
    <row r="162" spans="1:26" ht="15.75" customHeight="1" x14ac:dyDescent="0.25">
      <c r="A162" s="168"/>
      <c r="B162" s="169"/>
      <c r="C162" s="175" t="s">
        <v>337</v>
      </c>
      <c r="D162" s="175">
        <f>SUM(D154:D159)</f>
        <v>135</v>
      </c>
      <c r="E162" s="245"/>
      <c r="F162" s="170"/>
      <c r="G162" s="168"/>
      <c r="H162" s="170"/>
      <c r="I162" s="169"/>
      <c r="J162" s="169"/>
      <c r="K162" s="169"/>
      <c r="L162" s="169"/>
      <c r="M162" s="169"/>
      <c r="N162" s="169"/>
      <c r="O162" s="169"/>
      <c r="P162" s="169"/>
      <c r="Q162" s="169"/>
      <c r="R162" s="169"/>
      <c r="S162" s="169"/>
      <c r="T162" s="169"/>
      <c r="U162" s="169"/>
      <c r="V162" s="169"/>
      <c r="W162" s="169"/>
      <c r="X162" s="169"/>
      <c r="Y162" s="169"/>
      <c r="Z162" s="169"/>
    </row>
    <row r="163" spans="1:26" ht="15.75" customHeight="1" x14ac:dyDescent="0.25">
      <c r="A163" s="168"/>
      <c r="B163" s="169"/>
      <c r="C163" s="170"/>
      <c r="D163" s="169"/>
      <c r="E163" s="171"/>
      <c r="F163" s="170"/>
      <c r="G163" s="168"/>
      <c r="H163" s="168"/>
      <c r="I163" s="169"/>
      <c r="J163" s="169"/>
      <c r="K163" s="169"/>
      <c r="L163" s="169"/>
      <c r="M163" s="169"/>
      <c r="N163" s="169"/>
      <c r="O163" s="169"/>
      <c r="P163" s="169"/>
      <c r="Q163" s="169"/>
      <c r="R163" s="169"/>
      <c r="S163" s="169"/>
      <c r="T163" s="169"/>
      <c r="U163" s="169"/>
      <c r="V163" s="169"/>
      <c r="W163" s="169"/>
      <c r="X163" s="169"/>
      <c r="Y163" s="169"/>
      <c r="Z163" s="169"/>
    </row>
    <row r="164" spans="1:26" ht="15.75" customHeight="1" x14ac:dyDescent="0.25">
      <c r="A164" s="168"/>
      <c r="B164" s="169"/>
      <c r="C164" s="170"/>
      <c r="D164" s="169"/>
      <c r="E164" s="171"/>
      <c r="F164" s="170"/>
      <c r="G164" s="168"/>
      <c r="H164" s="168"/>
      <c r="I164" s="169"/>
      <c r="J164" s="169"/>
      <c r="K164" s="169"/>
      <c r="L164" s="169"/>
      <c r="M164" s="169"/>
      <c r="N164" s="169"/>
      <c r="O164" s="169"/>
      <c r="P164" s="169"/>
      <c r="Q164" s="169"/>
      <c r="R164" s="169"/>
      <c r="S164" s="169"/>
      <c r="T164" s="169"/>
      <c r="U164" s="169"/>
      <c r="V164" s="169"/>
      <c r="W164" s="169"/>
      <c r="X164" s="169"/>
      <c r="Y164" s="169"/>
      <c r="Z164" s="169"/>
    </row>
    <row r="165" spans="1:26" ht="15.75" customHeight="1" x14ac:dyDescent="0.25">
      <c r="A165" s="168"/>
      <c r="B165" s="169"/>
      <c r="C165" s="170"/>
      <c r="D165" s="169"/>
      <c r="E165" s="171"/>
      <c r="F165" s="170"/>
      <c r="G165" s="168"/>
      <c r="H165" s="168"/>
      <c r="I165" s="169"/>
      <c r="J165" s="169"/>
      <c r="K165" s="169"/>
      <c r="L165" s="169"/>
      <c r="M165" s="169"/>
      <c r="N165" s="169"/>
      <c r="O165" s="169"/>
      <c r="P165" s="169"/>
      <c r="Q165" s="169"/>
      <c r="R165" s="169"/>
      <c r="S165" s="169"/>
      <c r="T165" s="169"/>
      <c r="U165" s="169"/>
      <c r="V165" s="169"/>
      <c r="W165" s="169"/>
      <c r="X165" s="169"/>
      <c r="Y165" s="169"/>
      <c r="Z165" s="169"/>
    </row>
    <row r="166" spans="1:26" ht="15.75" customHeight="1" x14ac:dyDescent="0.25">
      <c r="A166" s="168"/>
      <c r="B166" s="169"/>
      <c r="C166" s="170"/>
      <c r="D166" s="169"/>
      <c r="E166" s="171"/>
      <c r="F166" s="170"/>
      <c r="G166" s="168"/>
      <c r="H166" s="168"/>
      <c r="I166" s="169"/>
      <c r="J166" s="169"/>
      <c r="K166" s="169"/>
      <c r="L166" s="169"/>
      <c r="M166" s="169"/>
      <c r="N166" s="169"/>
      <c r="O166" s="169"/>
      <c r="P166" s="169"/>
      <c r="Q166" s="169"/>
      <c r="R166" s="169"/>
      <c r="S166" s="169"/>
      <c r="T166" s="169"/>
      <c r="U166" s="169"/>
      <c r="V166" s="169"/>
      <c r="W166" s="169"/>
      <c r="X166" s="169"/>
      <c r="Y166" s="169"/>
      <c r="Z166" s="169"/>
    </row>
    <row r="167" spans="1:26" ht="15.75" customHeight="1" x14ac:dyDescent="0.25">
      <c r="A167" s="168"/>
      <c r="B167" s="169"/>
      <c r="C167" s="170"/>
      <c r="D167" s="169"/>
      <c r="E167" s="171"/>
      <c r="F167" s="170"/>
      <c r="G167" s="168"/>
      <c r="H167" s="168"/>
      <c r="I167" s="169"/>
      <c r="J167" s="169"/>
      <c r="K167" s="169"/>
      <c r="L167" s="169"/>
      <c r="M167" s="169"/>
      <c r="N167" s="169"/>
      <c r="O167" s="169"/>
      <c r="P167" s="169"/>
      <c r="Q167" s="169"/>
      <c r="R167" s="169"/>
      <c r="S167" s="169"/>
      <c r="T167" s="169"/>
      <c r="U167" s="169"/>
      <c r="V167" s="169"/>
      <c r="W167" s="169"/>
      <c r="X167" s="169"/>
      <c r="Y167" s="169"/>
      <c r="Z167" s="169"/>
    </row>
    <row r="168" spans="1:26" ht="15.75" customHeight="1" x14ac:dyDescent="0.25">
      <c r="A168" s="168"/>
      <c r="B168" s="169"/>
      <c r="C168" s="170"/>
      <c r="D168" s="169"/>
      <c r="E168" s="171"/>
      <c r="F168" s="170"/>
      <c r="G168" s="168"/>
      <c r="H168" s="168"/>
      <c r="I168" s="169"/>
      <c r="J168" s="169"/>
      <c r="K168" s="169"/>
      <c r="L168" s="169"/>
      <c r="M168" s="169"/>
      <c r="N168" s="169"/>
      <c r="O168" s="169"/>
      <c r="P168" s="169"/>
      <c r="Q168" s="169"/>
      <c r="R168" s="169"/>
      <c r="S168" s="169"/>
      <c r="T168" s="169"/>
      <c r="U168" s="169"/>
      <c r="V168" s="169"/>
      <c r="W168" s="169"/>
      <c r="X168" s="169"/>
      <c r="Y168" s="169"/>
      <c r="Z168" s="169"/>
    </row>
    <row r="169" spans="1:26" ht="15.75" customHeight="1" x14ac:dyDescent="0.25">
      <c r="A169" s="168"/>
      <c r="B169" s="169"/>
      <c r="C169" s="170"/>
      <c r="D169" s="169"/>
      <c r="E169" s="171"/>
      <c r="F169" s="170"/>
      <c r="G169" s="168"/>
      <c r="H169" s="168"/>
      <c r="I169" s="169"/>
      <c r="J169" s="169"/>
      <c r="K169" s="169"/>
      <c r="L169" s="169"/>
      <c r="M169" s="169"/>
      <c r="N169" s="169"/>
      <c r="O169" s="169"/>
      <c r="P169" s="169"/>
      <c r="Q169" s="169"/>
      <c r="R169" s="169"/>
      <c r="S169" s="169"/>
      <c r="T169" s="169"/>
      <c r="U169" s="169"/>
      <c r="V169" s="169"/>
      <c r="W169" s="169"/>
      <c r="X169" s="169"/>
      <c r="Y169" s="169"/>
      <c r="Z169" s="169"/>
    </row>
    <row r="170" spans="1:26" ht="15.75" customHeight="1" x14ac:dyDescent="0.25">
      <c r="A170" s="168"/>
      <c r="B170" s="169"/>
      <c r="C170" s="170"/>
      <c r="D170" s="169"/>
      <c r="E170" s="171"/>
      <c r="F170" s="170"/>
      <c r="G170" s="168"/>
      <c r="H170" s="168"/>
      <c r="I170" s="169"/>
      <c r="J170" s="169"/>
      <c r="K170" s="169"/>
      <c r="L170" s="169"/>
      <c r="M170" s="169"/>
      <c r="N170" s="169"/>
      <c r="O170" s="169"/>
      <c r="P170" s="169"/>
      <c r="Q170" s="169"/>
      <c r="R170" s="169"/>
      <c r="S170" s="169"/>
      <c r="T170" s="169"/>
      <c r="U170" s="169"/>
      <c r="V170" s="169"/>
      <c r="W170" s="169"/>
      <c r="X170" s="169"/>
      <c r="Y170" s="169"/>
      <c r="Z170" s="169"/>
    </row>
    <row r="171" spans="1:26" ht="15.75" customHeight="1" x14ac:dyDescent="0.25">
      <c r="A171" s="168"/>
      <c r="B171" s="169"/>
      <c r="C171" s="170"/>
      <c r="D171" s="169"/>
      <c r="E171" s="171"/>
      <c r="F171" s="170"/>
      <c r="G171" s="168"/>
      <c r="H171" s="168"/>
      <c r="I171" s="169"/>
      <c r="J171" s="169"/>
      <c r="K171" s="169"/>
      <c r="L171" s="169"/>
      <c r="M171" s="169"/>
      <c r="N171" s="169"/>
      <c r="O171" s="169"/>
      <c r="P171" s="169"/>
      <c r="Q171" s="169"/>
      <c r="R171" s="169"/>
      <c r="S171" s="169"/>
      <c r="T171" s="169"/>
      <c r="U171" s="169"/>
      <c r="V171" s="169"/>
      <c r="W171" s="169"/>
      <c r="X171" s="169"/>
      <c r="Y171" s="169"/>
      <c r="Z171" s="169"/>
    </row>
    <row r="172" spans="1:26" ht="15.75" customHeight="1" x14ac:dyDescent="0.25">
      <c r="A172" s="168"/>
      <c r="B172" s="169"/>
      <c r="C172" s="170"/>
      <c r="D172" s="169"/>
      <c r="E172" s="171"/>
      <c r="F172" s="170"/>
      <c r="G172" s="168"/>
      <c r="H172" s="168"/>
      <c r="I172" s="169"/>
      <c r="J172" s="169"/>
      <c r="K172" s="169"/>
      <c r="L172" s="169"/>
      <c r="M172" s="169"/>
      <c r="N172" s="169"/>
      <c r="O172" s="169"/>
      <c r="P172" s="169"/>
      <c r="Q172" s="169"/>
      <c r="R172" s="169"/>
      <c r="S172" s="169"/>
      <c r="T172" s="169"/>
      <c r="U172" s="169"/>
      <c r="V172" s="169"/>
      <c r="W172" s="169"/>
      <c r="X172" s="169"/>
      <c r="Y172" s="169"/>
      <c r="Z172" s="169"/>
    </row>
    <row r="173" spans="1:26" ht="15.75" customHeight="1" x14ac:dyDescent="0.25">
      <c r="A173" s="168"/>
      <c r="B173" s="169"/>
      <c r="C173" s="170"/>
      <c r="D173" s="169"/>
      <c r="E173" s="171"/>
      <c r="F173" s="170"/>
      <c r="G173" s="168"/>
      <c r="H173" s="168"/>
      <c r="I173" s="169"/>
      <c r="J173" s="169"/>
      <c r="K173" s="169"/>
      <c r="L173" s="169"/>
      <c r="M173" s="169"/>
      <c r="N173" s="169"/>
      <c r="O173" s="169"/>
      <c r="P173" s="169"/>
      <c r="Q173" s="169"/>
      <c r="R173" s="169"/>
      <c r="S173" s="169"/>
      <c r="T173" s="169"/>
      <c r="U173" s="169"/>
      <c r="V173" s="169"/>
      <c r="W173" s="169"/>
      <c r="X173" s="169"/>
      <c r="Y173" s="169"/>
      <c r="Z173" s="169"/>
    </row>
    <row r="174" spans="1:26" ht="15.75" customHeight="1" x14ac:dyDescent="0.25">
      <c r="A174" s="168"/>
      <c r="B174" s="169"/>
      <c r="C174" s="170"/>
      <c r="D174" s="169"/>
      <c r="E174" s="171"/>
      <c r="F174" s="170"/>
      <c r="G174" s="168"/>
      <c r="H174" s="168"/>
      <c r="I174" s="169"/>
      <c r="J174" s="169"/>
      <c r="K174" s="169"/>
      <c r="L174" s="169"/>
      <c r="M174" s="169"/>
      <c r="N174" s="169"/>
      <c r="O174" s="169"/>
      <c r="P174" s="169"/>
      <c r="Q174" s="169"/>
      <c r="R174" s="169"/>
      <c r="S174" s="169"/>
      <c r="T174" s="169"/>
      <c r="U174" s="169"/>
      <c r="V174" s="169"/>
      <c r="W174" s="169"/>
      <c r="X174" s="169"/>
      <c r="Y174" s="169"/>
      <c r="Z174" s="169"/>
    </row>
    <row r="175" spans="1:26" ht="15.75" customHeight="1" x14ac:dyDescent="0.25">
      <c r="A175" s="168"/>
      <c r="B175" s="169"/>
      <c r="C175" s="170"/>
      <c r="D175" s="169"/>
      <c r="E175" s="171"/>
      <c r="F175" s="170"/>
      <c r="G175" s="168"/>
      <c r="H175" s="168"/>
      <c r="I175" s="169"/>
      <c r="J175" s="169"/>
      <c r="K175" s="169"/>
      <c r="L175" s="169"/>
      <c r="M175" s="169"/>
      <c r="N175" s="169"/>
      <c r="O175" s="169"/>
      <c r="P175" s="169"/>
      <c r="Q175" s="169"/>
      <c r="R175" s="169"/>
      <c r="S175" s="169"/>
      <c r="T175" s="169"/>
      <c r="U175" s="169"/>
      <c r="V175" s="169"/>
      <c r="W175" s="169"/>
      <c r="X175" s="169"/>
      <c r="Y175" s="169"/>
      <c r="Z175" s="169"/>
    </row>
    <row r="176" spans="1:26" ht="15.75" customHeight="1" x14ac:dyDescent="0.25">
      <c r="A176" s="168"/>
      <c r="B176" s="169"/>
      <c r="C176" s="170"/>
      <c r="D176" s="169"/>
      <c r="E176" s="171"/>
      <c r="F176" s="170"/>
      <c r="G176" s="168"/>
      <c r="H176" s="168"/>
      <c r="I176" s="169"/>
      <c r="J176" s="169"/>
      <c r="K176" s="169"/>
      <c r="L176" s="169"/>
      <c r="M176" s="169"/>
      <c r="N176" s="169"/>
      <c r="O176" s="169"/>
      <c r="P176" s="169"/>
      <c r="Q176" s="169"/>
      <c r="R176" s="169"/>
      <c r="S176" s="169"/>
      <c r="T176" s="169"/>
      <c r="U176" s="169"/>
      <c r="V176" s="169"/>
      <c r="W176" s="169"/>
      <c r="X176" s="169"/>
      <c r="Y176" s="169"/>
      <c r="Z176" s="169"/>
    </row>
    <row r="177" spans="1:26" ht="15.75" customHeight="1" x14ac:dyDescent="0.25">
      <c r="A177" s="168"/>
      <c r="B177" s="169"/>
      <c r="C177" s="170"/>
      <c r="D177" s="169"/>
      <c r="E177" s="171"/>
      <c r="F177" s="170"/>
      <c r="G177" s="168"/>
      <c r="H177" s="168"/>
      <c r="I177" s="169"/>
      <c r="J177" s="169"/>
      <c r="K177" s="169"/>
      <c r="L177" s="169"/>
      <c r="M177" s="169"/>
      <c r="N177" s="169"/>
      <c r="O177" s="169"/>
      <c r="P177" s="169"/>
      <c r="Q177" s="169"/>
      <c r="R177" s="169"/>
      <c r="S177" s="169"/>
      <c r="T177" s="169"/>
      <c r="U177" s="169"/>
      <c r="V177" s="169"/>
      <c r="W177" s="169"/>
      <c r="X177" s="169"/>
      <c r="Y177" s="169"/>
      <c r="Z177" s="169"/>
    </row>
    <row r="178" spans="1:26" ht="15.75" customHeight="1" x14ac:dyDescent="0.25">
      <c r="A178" s="168"/>
      <c r="B178" s="169"/>
      <c r="C178" s="170"/>
      <c r="D178" s="169"/>
      <c r="E178" s="171"/>
      <c r="F178" s="170"/>
      <c r="G178" s="168"/>
      <c r="H178" s="168"/>
      <c r="I178" s="169"/>
      <c r="J178" s="169"/>
      <c r="K178" s="169"/>
      <c r="L178" s="169"/>
      <c r="M178" s="169"/>
      <c r="N178" s="169"/>
      <c r="O178" s="169"/>
      <c r="P178" s="169"/>
      <c r="Q178" s="169"/>
      <c r="R178" s="169"/>
      <c r="S178" s="169"/>
      <c r="T178" s="169"/>
      <c r="U178" s="169"/>
      <c r="V178" s="169"/>
      <c r="W178" s="169"/>
      <c r="X178" s="169"/>
      <c r="Y178" s="169"/>
      <c r="Z178" s="169"/>
    </row>
    <row r="179" spans="1:26" ht="15.75" customHeight="1" x14ac:dyDescent="0.25">
      <c r="A179" s="168"/>
      <c r="B179" s="169"/>
      <c r="C179" s="170"/>
      <c r="D179" s="169"/>
      <c r="E179" s="171"/>
      <c r="F179" s="170"/>
      <c r="G179" s="168"/>
      <c r="H179" s="168"/>
      <c r="I179" s="169"/>
      <c r="J179" s="169"/>
      <c r="K179" s="169"/>
      <c r="L179" s="169"/>
      <c r="M179" s="169"/>
      <c r="N179" s="169"/>
      <c r="O179" s="169"/>
      <c r="P179" s="169"/>
      <c r="Q179" s="169"/>
      <c r="R179" s="169"/>
      <c r="S179" s="169"/>
      <c r="T179" s="169"/>
      <c r="U179" s="169"/>
      <c r="V179" s="169"/>
      <c r="W179" s="169"/>
      <c r="X179" s="169"/>
      <c r="Y179" s="169"/>
      <c r="Z179" s="169"/>
    </row>
    <row r="180" spans="1:26" ht="15.75" customHeight="1" x14ac:dyDescent="0.25">
      <c r="A180" s="168"/>
      <c r="B180" s="169"/>
      <c r="C180" s="170"/>
      <c r="D180" s="169"/>
      <c r="E180" s="171"/>
      <c r="F180" s="170"/>
      <c r="G180" s="168"/>
      <c r="H180" s="168"/>
      <c r="I180" s="169"/>
      <c r="J180" s="169"/>
      <c r="K180" s="169"/>
      <c r="L180" s="169"/>
      <c r="M180" s="169"/>
      <c r="N180" s="169"/>
      <c r="O180" s="169"/>
      <c r="P180" s="169"/>
      <c r="Q180" s="169"/>
      <c r="R180" s="169"/>
      <c r="S180" s="169"/>
      <c r="T180" s="169"/>
      <c r="U180" s="169"/>
      <c r="V180" s="169"/>
      <c r="W180" s="169"/>
      <c r="X180" s="169"/>
      <c r="Y180" s="169"/>
      <c r="Z180" s="169"/>
    </row>
    <row r="181" spans="1:26" ht="15.75" customHeight="1" x14ac:dyDescent="0.25">
      <c r="A181" s="168"/>
      <c r="B181" s="169"/>
      <c r="C181" s="170"/>
      <c r="D181" s="169"/>
      <c r="E181" s="171"/>
      <c r="F181" s="170"/>
      <c r="G181" s="168"/>
      <c r="H181" s="168"/>
      <c r="I181" s="169"/>
      <c r="J181" s="169"/>
      <c r="K181" s="169"/>
      <c r="L181" s="169"/>
      <c r="M181" s="169"/>
      <c r="N181" s="169"/>
      <c r="O181" s="169"/>
      <c r="P181" s="169"/>
      <c r="Q181" s="169"/>
      <c r="R181" s="169"/>
      <c r="S181" s="169"/>
      <c r="T181" s="169"/>
      <c r="U181" s="169"/>
      <c r="V181" s="169"/>
      <c r="W181" s="169"/>
      <c r="X181" s="169"/>
      <c r="Y181" s="169"/>
      <c r="Z181" s="169"/>
    </row>
    <row r="182" spans="1:26" ht="15.75" customHeight="1" x14ac:dyDescent="0.25">
      <c r="A182" s="168"/>
      <c r="B182" s="169"/>
      <c r="C182" s="170"/>
      <c r="D182" s="169"/>
      <c r="E182" s="171"/>
      <c r="F182" s="170"/>
      <c r="G182" s="168"/>
      <c r="H182" s="168"/>
      <c r="I182" s="169"/>
      <c r="J182" s="169"/>
      <c r="K182" s="169"/>
      <c r="L182" s="169"/>
      <c r="M182" s="169"/>
      <c r="N182" s="169"/>
      <c r="O182" s="169"/>
      <c r="P182" s="169"/>
      <c r="Q182" s="169"/>
      <c r="R182" s="169"/>
      <c r="S182" s="169"/>
      <c r="T182" s="169"/>
      <c r="U182" s="169"/>
      <c r="V182" s="169"/>
      <c r="W182" s="169"/>
      <c r="X182" s="169"/>
      <c r="Y182" s="169"/>
      <c r="Z182" s="169"/>
    </row>
    <row r="183" spans="1:26" ht="15.75" customHeight="1" x14ac:dyDescent="0.25">
      <c r="A183" s="168"/>
      <c r="B183" s="169"/>
      <c r="C183" s="170"/>
      <c r="D183" s="169"/>
      <c r="E183" s="171"/>
      <c r="F183" s="170"/>
      <c r="G183" s="168"/>
      <c r="H183" s="168"/>
      <c r="I183" s="169"/>
      <c r="J183" s="169"/>
      <c r="K183" s="169"/>
      <c r="L183" s="169"/>
      <c r="M183" s="169"/>
      <c r="N183" s="169"/>
      <c r="O183" s="169"/>
      <c r="P183" s="169"/>
      <c r="Q183" s="169"/>
      <c r="R183" s="169"/>
      <c r="S183" s="169"/>
      <c r="T183" s="169"/>
      <c r="U183" s="169"/>
      <c r="V183" s="169"/>
      <c r="W183" s="169"/>
      <c r="X183" s="169"/>
      <c r="Y183" s="169"/>
      <c r="Z183" s="169"/>
    </row>
    <row r="184" spans="1:26" ht="15.75" customHeight="1" x14ac:dyDescent="0.25">
      <c r="A184" s="168"/>
      <c r="B184" s="169"/>
      <c r="C184" s="170"/>
      <c r="D184" s="169"/>
      <c r="E184" s="171"/>
      <c r="F184" s="170"/>
      <c r="G184" s="168"/>
      <c r="H184" s="168"/>
      <c r="I184" s="169"/>
      <c r="J184" s="169"/>
      <c r="K184" s="169"/>
      <c r="L184" s="169"/>
      <c r="M184" s="169"/>
      <c r="N184" s="169"/>
      <c r="O184" s="169"/>
      <c r="P184" s="169"/>
      <c r="Q184" s="169"/>
      <c r="R184" s="169"/>
      <c r="S184" s="169"/>
      <c r="T184" s="169"/>
      <c r="U184" s="169"/>
      <c r="V184" s="169"/>
      <c r="W184" s="169"/>
      <c r="X184" s="169"/>
      <c r="Y184" s="169"/>
      <c r="Z184" s="169"/>
    </row>
    <row r="185" spans="1:26" ht="15.75" customHeight="1" x14ac:dyDescent="0.25">
      <c r="A185" s="168"/>
      <c r="B185" s="169"/>
      <c r="C185" s="170"/>
      <c r="D185" s="169"/>
      <c r="E185" s="171"/>
      <c r="F185" s="170"/>
      <c r="G185" s="168"/>
      <c r="H185" s="168"/>
      <c r="I185" s="169"/>
      <c r="J185" s="169"/>
      <c r="K185" s="169"/>
      <c r="L185" s="169"/>
      <c r="M185" s="169"/>
      <c r="N185" s="169"/>
      <c r="O185" s="169"/>
      <c r="P185" s="169"/>
      <c r="Q185" s="169"/>
      <c r="R185" s="169"/>
      <c r="S185" s="169"/>
      <c r="T185" s="169"/>
      <c r="U185" s="169"/>
      <c r="V185" s="169"/>
      <c r="W185" s="169"/>
      <c r="X185" s="169"/>
      <c r="Y185" s="169"/>
      <c r="Z185" s="169"/>
    </row>
    <row r="186" spans="1:26" ht="15.75" customHeight="1" x14ac:dyDescent="0.25">
      <c r="A186" s="168"/>
      <c r="B186" s="169"/>
      <c r="C186" s="170"/>
      <c r="D186" s="169"/>
      <c r="E186" s="171"/>
      <c r="F186" s="170"/>
      <c r="G186" s="168"/>
      <c r="H186" s="168"/>
      <c r="I186" s="169"/>
      <c r="J186" s="169"/>
      <c r="K186" s="169"/>
      <c r="L186" s="169"/>
      <c r="M186" s="169"/>
      <c r="N186" s="169"/>
      <c r="O186" s="169"/>
      <c r="P186" s="169"/>
      <c r="Q186" s="169"/>
      <c r="R186" s="169"/>
      <c r="S186" s="169"/>
      <c r="T186" s="169"/>
      <c r="U186" s="169"/>
      <c r="V186" s="169"/>
      <c r="W186" s="169"/>
      <c r="X186" s="169"/>
      <c r="Y186" s="169"/>
      <c r="Z186" s="169"/>
    </row>
    <row r="187" spans="1:26" ht="15.75" customHeight="1" x14ac:dyDescent="0.25">
      <c r="A187" s="168"/>
      <c r="B187" s="169"/>
      <c r="C187" s="170"/>
      <c r="D187" s="169"/>
      <c r="E187" s="171"/>
      <c r="F187" s="170"/>
      <c r="G187" s="168"/>
      <c r="H187" s="168"/>
      <c r="I187" s="169"/>
      <c r="J187" s="169"/>
      <c r="K187" s="169"/>
      <c r="L187" s="169"/>
      <c r="M187" s="169"/>
      <c r="N187" s="169"/>
      <c r="O187" s="169"/>
      <c r="P187" s="169"/>
      <c r="Q187" s="169"/>
      <c r="R187" s="169"/>
      <c r="S187" s="169"/>
      <c r="T187" s="169"/>
      <c r="U187" s="169"/>
      <c r="V187" s="169"/>
      <c r="W187" s="169"/>
      <c r="X187" s="169"/>
      <c r="Y187" s="169"/>
      <c r="Z187" s="169"/>
    </row>
    <row r="188" spans="1:26" ht="15.75" customHeight="1" x14ac:dyDescent="0.25">
      <c r="A188" s="168"/>
      <c r="B188" s="169"/>
      <c r="C188" s="170"/>
      <c r="D188" s="169"/>
      <c r="E188" s="171"/>
      <c r="F188" s="170"/>
      <c r="G188" s="168"/>
      <c r="H188" s="168"/>
      <c r="I188" s="169"/>
      <c r="J188" s="169"/>
      <c r="K188" s="169"/>
      <c r="L188" s="169"/>
      <c r="M188" s="169"/>
      <c r="N188" s="169"/>
      <c r="O188" s="169"/>
      <c r="P188" s="169"/>
      <c r="Q188" s="169"/>
      <c r="R188" s="169"/>
      <c r="S188" s="169"/>
      <c r="T188" s="169"/>
      <c r="U188" s="169"/>
      <c r="V188" s="169"/>
      <c r="W188" s="169"/>
      <c r="X188" s="169"/>
      <c r="Y188" s="169"/>
      <c r="Z188" s="169"/>
    </row>
    <row r="189" spans="1:26" ht="15.75" customHeight="1" x14ac:dyDescent="0.25">
      <c r="A189" s="168"/>
      <c r="B189" s="169"/>
      <c r="C189" s="170"/>
      <c r="D189" s="169"/>
      <c r="E189" s="171"/>
      <c r="F189" s="170"/>
      <c r="G189" s="168"/>
      <c r="H189" s="168"/>
      <c r="I189" s="169"/>
      <c r="J189" s="169"/>
      <c r="K189" s="169"/>
      <c r="L189" s="169"/>
      <c r="M189" s="169"/>
      <c r="N189" s="169"/>
      <c r="O189" s="169"/>
      <c r="P189" s="169"/>
      <c r="Q189" s="169"/>
      <c r="R189" s="169"/>
      <c r="S189" s="169"/>
      <c r="T189" s="169"/>
      <c r="U189" s="169"/>
      <c r="V189" s="169"/>
      <c r="W189" s="169"/>
      <c r="X189" s="169"/>
      <c r="Y189" s="169"/>
      <c r="Z189" s="169"/>
    </row>
    <row r="190" spans="1:26" ht="15.75" customHeight="1" x14ac:dyDescent="0.25">
      <c r="A190" s="168"/>
      <c r="B190" s="169"/>
      <c r="C190" s="170"/>
      <c r="D190" s="169"/>
      <c r="E190" s="171"/>
      <c r="F190" s="170"/>
      <c r="G190" s="168"/>
      <c r="H190" s="168"/>
      <c r="I190" s="169"/>
      <c r="J190" s="169"/>
      <c r="K190" s="169"/>
      <c r="L190" s="169"/>
      <c r="M190" s="169"/>
      <c r="N190" s="169"/>
      <c r="O190" s="169"/>
      <c r="P190" s="169"/>
      <c r="Q190" s="169"/>
      <c r="R190" s="169"/>
      <c r="S190" s="169"/>
      <c r="T190" s="169"/>
      <c r="U190" s="169"/>
      <c r="V190" s="169"/>
      <c r="W190" s="169"/>
      <c r="X190" s="169"/>
      <c r="Y190" s="169"/>
      <c r="Z190" s="169"/>
    </row>
    <row r="191" spans="1:26" ht="15.75" customHeight="1" x14ac:dyDescent="0.25">
      <c r="A191" s="168"/>
      <c r="B191" s="169"/>
      <c r="C191" s="170"/>
      <c r="D191" s="169"/>
      <c r="E191" s="171"/>
      <c r="F191" s="170"/>
      <c r="G191" s="168"/>
      <c r="H191" s="168"/>
      <c r="I191" s="169"/>
      <c r="J191" s="169"/>
      <c r="K191" s="169"/>
      <c r="L191" s="169"/>
      <c r="M191" s="169"/>
      <c r="N191" s="169"/>
      <c r="O191" s="169"/>
      <c r="P191" s="169"/>
      <c r="Q191" s="169"/>
      <c r="R191" s="169"/>
      <c r="S191" s="169"/>
      <c r="T191" s="169"/>
      <c r="U191" s="169"/>
      <c r="V191" s="169"/>
      <c r="W191" s="169"/>
      <c r="X191" s="169"/>
      <c r="Y191" s="169"/>
      <c r="Z191" s="169"/>
    </row>
    <row r="192" spans="1:26" ht="15.75" customHeight="1" x14ac:dyDescent="0.25">
      <c r="A192" s="168"/>
      <c r="B192" s="169"/>
      <c r="C192" s="170"/>
      <c r="D192" s="169"/>
      <c r="E192" s="171"/>
      <c r="F192" s="170"/>
      <c r="G192" s="168"/>
      <c r="H192" s="168"/>
      <c r="I192" s="169"/>
      <c r="J192" s="169"/>
      <c r="K192" s="169"/>
      <c r="L192" s="169"/>
      <c r="M192" s="169"/>
      <c r="N192" s="169"/>
      <c r="O192" s="169"/>
      <c r="P192" s="169"/>
      <c r="Q192" s="169"/>
      <c r="R192" s="169"/>
      <c r="S192" s="169"/>
      <c r="T192" s="169"/>
      <c r="U192" s="169"/>
      <c r="V192" s="169"/>
      <c r="W192" s="169"/>
      <c r="X192" s="169"/>
      <c r="Y192" s="169"/>
      <c r="Z192" s="169"/>
    </row>
    <row r="193" spans="1:26" ht="15.75" customHeight="1" x14ac:dyDescent="0.25">
      <c r="A193" s="168"/>
      <c r="B193" s="169"/>
      <c r="C193" s="170"/>
      <c r="D193" s="169"/>
      <c r="E193" s="171"/>
      <c r="F193" s="170"/>
      <c r="G193" s="168"/>
      <c r="H193" s="168"/>
      <c r="I193" s="169"/>
      <c r="J193" s="169"/>
      <c r="K193" s="169"/>
      <c r="L193" s="169"/>
      <c r="M193" s="169"/>
      <c r="N193" s="169"/>
      <c r="O193" s="169"/>
      <c r="P193" s="169"/>
      <c r="Q193" s="169"/>
      <c r="R193" s="169"/>
      <c r="S193" s="169"/>
      <c r="T193" s="169"/>
      <c r="U193" s="169"/>
      <c r="V193" s="169"/>
      <c r="W193" s="169"/>
      <c r="X193" s="169"/>
      <c r="Y193" s="169"/>
      <c r="Z193" s="169"/>
    </row>
    <row r="194" spans="1:26" ht="15.75" customHeight="1" x14ac:dyDescent="0.25">
      <c r="A194" s="168"/>
      <c r="B194" s="169"/>
      <c r="C194" s="170"/>
      <c r="D194" s="169"/>
      <c r="E194" s="171"/>
      <c r="F194" s="170"/>
      <c r="G194" s="168"/>
      <c r="H194" s="168"/>
      <c r="I194" s="169"/>
      <c r="J194" s="169"/>
      <c r="K194" s="169"/>
      <c r="L194" s="169"/>
      <c r="M194" s="169"/>
      <c r="N194" s="169"/>
      <c r="O194" s="169"/>
      <c r="P194" s="169"/>
      <c r="Q194" s="169"/>
      <c r="R194" s="169"/>
      <c r="S194" s="169"/>
      <c r="T194" s="169"/>
      <c r="U194" s="169"/>
      <c r="V194" s="169"/>
      <c r="W194" s="169"/>
      <c r="X194" s="169"/>
      <c r="Y194" s="169"/>
      <c r="Z194" s="169"/>
    </row>
    <row r="195" spans="1:26" ht="15.75" customHeight="1" x14ac:dyDescent="0.25">
      <c r="A195" s="168"/>
      <c r="B195" s="169"/>
      <c r="C195" s="170"/>
      <c r="D195" s="169"/>
      <c r="E195" s="171"/>
      <c r="F195" s="170"/>
      <c r="G195" s="168"/>
      <c r="H195" s="168"/>
      <c r="I195" s="169"/>
      <c r="J195" s="169"/>
      <c r="K195" s="169"/>
      <c r="L195" s="169"/>
      <c r="M195" s="169"/>
      <c r="N195" s="169"/>
      <c r="O195" s="169"/>
      <c r="P195" s="169"/>
      <c r="Q195" s="169"/>
      <c r="R195" s="169"/>
      <c r="S195" s="169"/>
      <c r="T195" s="169"/>
      <c r="U195" s="169"/>
      <c r="V195" s="169"/>
      <c r="W195" s="169"/>
      <c r="X195" s="169"/>
      <c r="Y195" s="169"/>
      <c r="Z195" s="169"/>
    </row>
    <row r="196" spans="1:26" ht="15.75" customHeight="1" x14ac:dyDescent="0.25">
      <c r="A196" s="168"/>
      <c r="B196" s="169"/>
      <c r="C196" s="170"/>
      <c r="D196" s="169"/>
      <c r="E196" s="171"/>
      <c r="F196" s="170"/>
      <c r="G196" s="168"/>
      <c r="H196" s="168"/>
      <c r="I196" s="169"/>
      <c r="J196" s="169"/>
      <c r="K196" s="169"/>
      <c r="L196" s="169"/>
      <c r="M196" s="169"/>
      <c r="N196" s="169"/>
      <c r="O196" s="169"/>
      <c r="P196" s="169"/>
      <c r="Q196" s="169"/>
      <c r="R196" s="169"/>
      <c r="S196" s="169"/>
      <c r="T196" s="169"/>
      <c r="U196" s="169"/>
      <c r="V196" s="169"/>
      <c r="W196" s="169"/>
      <c r="X196" s="169"/>
      <c r="Y196" s="169"/>
      <c r="Z196" s="169"/>
    </row>
    <row r="197" spans="1:26" ht="15.75" customHeight="1" x14ac:dyDescent="0.25">
      <c r="A197" s="168"/>
      <c r="B197" s="169"/>
      <c r="C197" s="170"/>
      <c r="D197" s="169"/>
      <c r="E197" s="171"/>
      <c r="F197" s="170"/>
      <c r="G197" s="168"/>
      <c r="H197" s="168"/>
      <c r="I197" s="169"/>
      <c r="J197" s="169"/>
      <c r="K197" s="169"/>
      <c r="L197" s="169"/>
      <c r="M197" s="169"/>
      <c r="N197" s="169"/>
      <c r="O197" s="169"/>
      <c r="P197" s="169"/>
      <c r="Q197" s="169"/>
      <c r="R197" s="169"/>
      <c r="S197" s="169"/>
      <c r="T197" s="169"/>
      <c r="U197" s="169"/>
      <c r="V197" s="169"/>
      <c r="W197" s="169"/>
      <c r="X197" s="169"/>
      <c r="Y197" s="169"/>
      <c r="Z197" s="169"/>
    </row>
    <row r="198" spans="1:26" ht="15.75" customHeight="1" x14ac:dyDescent="0.25">
      <c r="A198" s="168"/>
      <c r="B198" s="169"/>
      <c r="C198" s="170"/>
      <c r="D198" s="169"/>
      <c r="E198" s="171"/>
      <c r="F198" s="170"/>
      <c r="G198" s="168"/>
      <c r="H198" s="168"/>
      <c r="I198" s="169"/>
      <c r="J198" s="169"/>
      <c r="K198" s="169"/>
      <c r="L198" s="169"/>
      <c r="M198" s="169"/>
      <c r="N198" s="169"/>
      <c r="O198" s="169"/>
      <c r="P198" s="169"/>
      <c r="Q198" s="169"/>
      <c r="R198" s="169"/>
      <c r="S198" s="169"/>
      <c r="T198" s="169"/>
      <c r="U198" s="169"/>
      <c r="V198" s="169"/>
      <c r="W198" s="169"/>
      <c r="X198" s="169"/>
      <c r="Y198" s="169"/>
      <c r="Z198" s="169"/>
    </row>
    <row r="199" spans="1:26" ht="15.75" customHeight="1" x14ac:dyDescent="0.25">
      <c r="A199" s="168"/>
      <c r="B199" s="169"/>
      <c r="C199" s="170"/>
      <c r="D199" s="169"/>
      <c r="E199" s="171"/>
      <c r="F199" s="170"/>
      <c r="G199" s="168"/>
      <c r="H199" s="168"/>
      <c r="I199" s="169"/>
      <c r="J199" s="169"/>
      <c r="K199" s="169"/>
      <c r="L199" s="169"/>
      <c r="M199" s="169"/>
      <c r="N199" s="169"/>
      <c r="O199" s="169"/>
      <c r="P199" s="169"/>
      <c r="Q199" s="169"/>
      <c r="R199" s="169"/>
      <c r="S199" s="169"/>
      <c r="T199" s="169"/>
      <c r="U199" s="169"/>
      <c r="V199" s="169"/>
      <c r="W199" s="169"/>
      <c r="X199" s="169"/>
      <c r="Y199" s="169"/>
      <c r="Z199" s="169"/>
    </row>
    <row r="200" spans="1:26" ht="15.75" customHeight="1" x14ac:dyDescent="0.25">
      <c r="A200" s="168"/>
      <c r="B200" s="169"/>
      <c r="C200" s="170"/>
      <c r="D200" s="169"/>
      <c r="E200" s="171"/>
      <c r="F200" s="170"/>
      <c r="G200" s="168"/>
      <c r="H200" s="168"/>
      <c r="I200" s="169"/>
      <c r="J200" s="169"/>
      <c r="K200" s="169"/>
      <c r="L200" s="169"/>
      <c r="M200" s="169"/>
      <c r="N200" s="169"/>
      <c r="O200" s="169"/>
      <c r="P200" s="169"/>
      <c r="Q200" s="169"/>
      <c r="R200" s="169"/>
      <c r="S200" s="169"/>
      <c r="T200" s="169"/>
      <c r="U200" s="169"/>
      <c r="V200" s="169"/>
      <c r="W200" s="169"/>
      <c r="X200" s="169"/>
      <c r="Y200" s="169"/>
      <c r="Z200" s="169"/>
    </row>
    <row r="201" spans="1:26" ht="15.75" customHeight="1" x14ac:dyDescent="0.25">
      <c r="A201" s="168"/>
      <c r="B201" s="169"/>
      <c r="C201" s="170"/>
      <c r="D201" s="169"/>
      <c r="E201" s="171"/>
      <c r="F201" s="170"/>
      <c r="G201" s="168"/>
      <c r="H201" s="168"/>
      <c r="I201" s="169"/>
      <c r="J201" s="169"/>
      <c r="K201" s="169"/>
      <c r="L201" s="169"/>
      <c r="M201" s="169"/>
      <c r="N201" s="169"/>
      <c r="O201" s="169"/>
      <c r="P201" s="169"/>
      <c r="Q201" s="169"/>
      <c r="R201" s="169"/>
      <c r="S201" s="169"/>
      <c r="T201" s="169"/>
      <c r="U201" s="169"/>
      <c r="V201" s="169"/>
      <c r="W201" s="169"/>
      <c r="X201" s="169"/>
      <c r="Y201" s="169"/>
      <c r="Z201" s="169"/>
    </row>
    <row r="202" spans="1:26" ht="15.75" customHeight="1" x14ac:dyDescent="0.25">
      <c r="A202" s="168"/>
      <c r="B202" s="169"/>
      <c r="C202" s="170"/>
      <c r="D202" s="169"/>
      <c r="E202" s="171"/>
      <c r="F202" s="170"/>
      <c r="G202" s="168"/>
      <c r="H202" s="168"/>
      <c r="I202" s="169"/>
      <c r="J202" s="169"/>
      <c r="K202" s="169"/>
      <c r="L202" s="169"/>
      <c r="M202" s="169"/>
      <c r="N202" s="169"/>
      <c r="O202" s="169"/>
      <c r="P202" s="169"/>
      <c r="Q202" s="169"/>
      <c r="R202" s="169"/>
      <c r="S202" s="169"/>
      <c r="T202" s="169"/>
      <c r="U202" s="169"/>
      <c r="V202" s="169"/>
      <c r="W202" s="169"/>
      <c r="X202" s="169"/>
      <c r="Y202" s="169"/>
      <c r="Z202" s="169"/>
    </row>
    <row r="203" spans="1:26" ht="15.75" customHeight="1" x14ac:dyDescent="0.25">
      <c r="A203" s="168"/>
      <c r="B203" s="169"/>
      <c r="C203" s="170"/>
      <c r="D203" s="169"/>
      <c r="E203" s="171"/>
      <c r="F203" s="170"/>
      <c r="G203" s="168"/>
      <c r="H203" s="168"/>
      <c r="I203" s="169"/>
      <c r="J203" s="169"/>
      <c r="K203" s="169"/>
      <c r="L203" s="169"/>
      <c r="M203" s="169"/>
      <c r="N203" s="169"/>
      <c r="O203" s="169"/>
      <c r="P203" s="169"/>
      <c r="Q203" s="169"/>
      <c r="R203" s="169"/>
      <c r="S203" s="169"/>
      <c r="T203" s="169"/>
      <c r="U203" s="169"/>
      <c r="V203" s="169"/>
      <c r="W203" s="169"/>
      <c r="X203" s="169"/>
      <c r="Y203" s="169"/>
      <c r="Z203" s="169"/>
    </row>
    <row r="204" spans="1:26" ht="15.75" customHeight="1" x14ac:dyDescent="0.25">
      <c r="A204" s="168"/>
      <c r="B204" s="169"/>
      <c r="C204" s="170"/>
      <c r="D204" s="169"/>
      <c r="E204" s="171"/>
      <c r="F204" s="170"/>
      <c r="G204" s="168"/>
      <c r="H204" s="168"/>
      <c r="I204" s="169"/>
      <c r="J204" s="169"/>
      <c r="K204" s="169"/>
      <c r="L204" s="169"/>
      <c r="M204" s="169"/>
      <c r="N204" s="169"/>
      <c r="O204" s="169"/>
      <c r="P204" s="169"/>
      <c r="Q204" s="169"/>
      <c r="R204" s="169"/>
      <c r="S204" s="169"/>
      <c r="T204" s="169"/>
      <c r="U204" s="169"/>
      <c r="V204" s="169"/>
      <c r="W204" s="169"/>
      <c r="X204" s="169"/>
      <c r="Y204" s="169"/>
      <c r="Z204" s="169"/>
    </row>
    <row r="205" spans="1:26" ht="15.75" customHeight="1" x14ac:dyDescent="0.25">
      <c r="A205" s="168"/>
      <c r="B205" s="169"/>
      <c r="C205" s="170"/>
      <c r="D205" s="169"/>
      <c r="E205" s="171"/>
      <c r="F205" s="170"/>
      <c r="G205" s="168"/>
      <c r="H205" s="168"/>
      <c r="I205" s="169"/>
      <c r="J205" s="169"/>
      <c r="K205" s="169"/>
      <c r="L205" s="169"/>
      <c r="M205" s="169"/>
      <c r="N205" s="169"/>
      <c r="O205" s="169"/>
      <c r="P205" s="169"/>
      <c r="Q205" s="169"/>
      <c r="R205" s="169"/>
      <c r="S205" s="169"/>
      <c r="T205" s="169"/>
      <c r="U205" s="169"/>
      <c r="V205" s="169"/>
      <c r="W205" s="169"/>
      <c r="X205" s="169"/>
      <c r="Y205" s="169"/>
      <c r="Z205" s="169"/>
    </row>
    <row r="206" spans="1:26" ht="15.75" customHeight="1" x14ac:dyDescent="0.25">
      <c r="A206" s="168"/>
      <c r="B206" s="169"/>
      <c r="C206" s="170"/>
      <c r="D206" s="169"/>
      <c r="E206" s="171"/>
      <c r="F206" s="170"/>
      <c r="G206" s="168"/>
      <c r="H206" s="168"/>
      <c r="I206" s="169"/>
      <c r="J206" s="169"/>
      <c r="K206" s="169"/>
      <c r="L206" s="169"/>
      <c r="M206" s="169"/>
      <c r="N206" s="169"/>
      <c r="O206" s="169"/>
      <c r="P206" s="169"/>
      <c r="Q206" s="169"/>
      <c r="R206" s="169"/>
      <c r="S206" s="169"/>
      <c r="T206" s="169"/>
      <c r="U206" s="169"/>
      <c r="V206" s="169"/>
      <c r="W206" s="169"/>
      <c r="X206" s="169"/>
      <c r="Y206" s="169"/>
      <c r="Z206" s="169"/>
    </row>
    <row r="207" spans="1:26" ht="15.75" customHeight="1" x14ac:dyDescent="0.25">
      <c r="A207" s="168"/>
      <c r="B207" s="169"/>
      <c r="C207" s="170"/>
      <c r="D207" s="169"/>
      <c r="E207" s="171"/>
      <c r="F207" s="170"/>
      <c r="G207" s="168"/>
      <c r="H207" s="168"/>
      <c r="I207" s="169"/>
      <c r="J207" s="169"/>
      <c r="K207" s="169"/>
      <c r="L207" s="169"/>
      <c r="M207" s="169"/>
      <c r="N207" s="169"/>
      <c r="O207" s="169"/>
      <c r="P207" s="169"/>
      <c r="Q207" s="169"/>
      <c r="R207" s="169"/>
      <c r="S207" s="169"/>
      <c r="T207" s="169"/>
      <c r="U207" s="169"/>
      <c r="V207" s="169"/>
      <c r="W207" s="169"/>
      <c r="X207" s="169"/>
      <c r="Y207" s="169"/>
      <c r="Z207" s="169"/>
    </row>
    <row r="208" spans="1:26" ht="15.75" customHeight="1" x14ac:dyDescent="0.25">
      <c r="A208" s="168"/>
      <c r="B208" s="169"/>
      <c r="C208" s="170"/>
      <c r="D208" s="169"/>
      <c r="E208" s="171"/>
      <c r="F208" s="170"/>
      <c r="G208" s="168"/>
      <c r="H208" s="168"/>
      <c r="I208" s="169"/>
      <c r="J208" s="169"/>
      <c r="K208" s="169"/>
      <c r="L208" s="169"/>
      <c r="M208" s="169"/>
      <c r="N208" s="169"/>
      <c r="O208" s="169"/>
      <c r="P208" s="169"/>
      <c r="Q208" s="169"/>
      <c r="R208" s="169"/>
      <c r="S208" s="169"/>
      <c r="T208" s="169"/>
      <c r="U208" s="169"/>
      <c r="V208" s="169"/>
      <c r="W208" s="169"/>
      <c r="X208" s="169"/>
      <c r="Y208" s="169"/>
      <c r="Z208" s="169"/>
    </row>
    <row r="209" spans="1:26" ht="15.75" customHeight="1" x14ac:dyDescent="0.25">
      <c r="A209" s="168"/>
      <c r="B209" s="169"/>
      <c r="C209" s="170"/>
      <c r="D209" s="169"/>
      <c r="E209" s="171"/>
      <c r="F209" s="170"/>
      <c r="G209" s="168"/>
      <c r="H209" s="168"/>
      <c r="I209" s="169"/>
      <c r="J209" s="169"/>
      <c r="K209" s="169"/>
      <c r="L209" s="169"/>
      <c r="M209" s="169"/>
      <c r="N209" s="169"/>
      <c r="O209" s="169"/>
      <c r="P209" s="169"/>
      <c r="Q209" s="169"/>
      <c r="R209" s="169"/>
      <c r="S209" s="169"/>
      <c r="T209" s="169"/>
      <c r="U209" s="169"/>
      <c r="V209" s="169"/>
      <c r="W209" s="169"/>
      <c r="X209" s="169"/>
      <c r="Y209" s="169"/>
      <c r="Z209" s="169"/>
    </row>
    <row r="210" spans="1:26" ht="15.75" customHeight="1" x14ac:dyDescent="0.25">
      <c r="A210" s="168"/>
      <c r="B210" s="169"/>
      <c r="C210" s="170"/>
      <c r="D210" s="169"/>
      <c r="E210" s="171"/>
      <c r="F210" s="170"/>
      <c r="G210" s="168"/>
      <c r="H210" s="168"/>
      <c r="I210" s="169"/>
      <c r="J210" s="169"/>
      <c r="K210" s="169"/>
      <c r="L210" s="169"/>
      <c r="M210" s="169"/>
      <c r="N210" s="169"/>
      <c r="O210" s="169"/>
      <c r="P210" s="169"/>
      <c r="Q210" s="169"/>
      <c r="R210" s="169"/>
      <c r="S210" s="169"/>
      <c r="T210" s="169"/>
      <c r="U210" s="169"/>
      <c r="V210" s="169"/>
      <c r="W210" s="169"/>
      <c r="X210" s="169"/>
      <c r="Y210" s="169"/>
      <c r="Z210" s="169"/>
    </row>
    <row r="211" spans="1:26" ht="15.75" customHeight="1" x14ac:dyDescent="0.25">
      <c r="A211" s="168"/>
      <c r="B211" s="169"/>
      <c r="C211" s="170"/>
      <c r="D211" s="169"/>
      <c r="E211" s="171"/>
      <c r="F211" s="170"/>
      <c r="G211" s="168"/>
      <c r="H211" s="168"/>
      <c r="I211" s="169"/>
      <c r="J211" s="169"/>
      <c r="K211" s="169"/>
      <c r="L211" s="169"/>
      <c r="M211" s="169"/>
      <c r="N211" s="169"/>
      <c r="O211" s="169"/>
      <c r="P211" s="169"/>
      <c r="Q211" s="169"/>
      <c r="R211" s="169"/>
      <c r="S211" s="169"/>
      <c r="T211" s="169"/>
      <c r="U211" s="169"/>
      <c r="V211" s="169"/>
      <c r="W211" s="169"/>
      <c r="X211" s="169"/>
      <c r="Y211" s="169"/>
      <c r="Z211" s="169"/>
    </row>
    <row r="212" spans="1:26" ht="15.75" customHeight="1" x14ac:dyDescent="0.25">
      <c r="A212" s="168"/>
      <c r="B212" s="169"/>
      <c r="C212" s="170"/>
      <c r="D212" s="169"/>
      <c r="E212" s="171"/>
      <c r="F212" s="170"/>
      <c r="G212" s="168"/>
      <c r="H212" s="168"/>
      <c r="I212" s="169"/>
      <c r="J212" s="169"/>
      <c r="K212" s="169"/>
      <c r="L212" s="169"/>
      <c r="M212" s="169"/>
      <c r="N212" s="169"/>
      <c r="O212" s="169"/>
      <c r="P212" s="169"/>
      <c r="Q212" s="169"/>
      <c r="R212" s="169"/>
      <c r="S212" s="169"/>
      <c r="T212" s="169"/>
      <c r="U212" s="169"/>
      <c r="V212" s="169"/>
      <c r="W212" s="169"/>
      <c r="X212" s="169"/>
      <c r="Y212" s="169"/>
      <c r="Z212" s="169"/>
    </row>
    <row r="213" spans="1:26" ht="15.75" customHeight="1" x14ac:dyDescent="0.25">
      <c r="A213" s="168"/>
      <c r="B213" s="169"/>
      <c r="C213" s="170"/>
      <c r="D213" s="169"/>
      <c r="E213" s="171"/>
      <c r="F213" s="170"/>
      <c r="G213" s="168"/>
      <c r="H213" s="168"/>
      <c r="I213" s="169"/>
      <c r="J213" s="169"/>
      <c r="K213" s="169"/>
      <c r="L213" s="169"/>
      <c r="M213" s="169"/>
      <c r="N213" s="169"/>
      <c r="O213" s="169"/>
      <c r="P213" s="169"/>
      <c r="Q213" s="169"/>
      <c r="R213" s="169"/>
      <c r="S213" s="169"/>
      <c r="T213" s="169"/>
      <c r="U213" s="169"/>
      <c r="V213" s="169"/>
      <c r="W213" s="169"/>
      <c r="X213" s="169"/>
      <c r="Y213" s="169"/>
      <c r="Z213" s="169"/>
    </row>
    <row r="214" spans="1:26" ht="15.75" customHeight="1" x14ac:dyDescent="0.25">
      <c r="A214" s="168"/>
      <c r="B214" s="169"/>
      <c r="C214" s="170"/>
      <c r="D214" s="169"/>
      <c r="E214" s="171"/>
      <c r="F214" s="170"/>
      <c r="G214" s="168"/>
      <c r="H214" s="168"/>
      <c r="I214" s="169"/>
      <c r="J214" s="169"/>
      <c r="K214" s="169"/>
      <c r="L214" s="169"/>
      <c r="M214" s="169"/>
      <c r="N214" s="169"/>
      <c r="O214" s="169"/>
      <c r="P214" s="169"/>
      <c r="Q214" s="169"/>
      <c r="R214" s="169"/>
      <c r="S214" s="169"/>
      <c r="T214" s="169"/>
      <c r="U214" s="169"/>
      <c r="V214" s="169"/>
      <c r="W214" s="169"/>
      <c r="X214" s="169"/>
      <c r="Y214" s="169"/>
      <c r="Z214" s="169"/>
    </row>
    <row r="215" spans="1:26" ht="15.75" customHeight="1" x14ac:dyDescent="0.25">
      <c r="A215" s="168"/>
      <c r="B215" s="169"/>
      <c r="C215" s="170"/>
      <c r="D215" s="169"/>
      <c r="E215" s="171"/>
      <c r="F215" s="170"/>
      <c r="G215" s="168"/>
      <c r="H215" s="168"/>
      <c r="I215" s="169"/>
      <c r="J215" s="169"/>
      <c r="K215" s="169"/>
      <c r="L215" s="169"/>
      <c r="M215" s="169"/>
      <c r="N215" s="169"/>
      <c r="O215" s="169"/>
      <c r="P215" s="169"/>
      <c r="Q215" s="169"/>
      <c r="R215" s="169"/>
      <c r="S215" s="169"/>
      <c r="T215" s="169"/>
      <c r="U215" s="169"/>
      <c r="V215" s="169"/>
      <c r="W215" s="169"/>
      <c r="X215" s="169"/>
      <c r="Y215" s="169"/>
      <c r="Z215" s="169"/>
    </row>
    <row r="216" spans="1:26" ht="15.75" customHeight="1" x14ac:dyDescent="0.25">
      <c r="A216" s="168"/>
      <c r="B216" s="169"/>
      <c r="C216" s="170"/>
      <c r="D216" s="169"/>
      <c r="E216" s="171"/>
      <c r="F216" s="170"/>
      <c r="G216" s="168"/>
      <c r="H216" s="168"/>
      <c r="I216" s="169"/>
      <c r="J216" s="169"/>
      <c r="K216" s="169"/>
      <c r="L216" s="169"/>
      <c r="M216" s="169"/>
      <c r="N216" s="169"/>
      <c r="O216" s="169"/>
      <c r="P216" s="169"/>
      <c r="Q216" s="169"/>
      <c r="R216" s="169"/>
      <c r="S216" s="169"/>
      <c r="T216" s="169"/>
      <c r="U216" s="169"/>
      <c r="V216" s="169"/>
      <c r="W216" s="169"/>
      <c r="X216" s="169"/>
      <c r="Y216" s="169"/>
      <c r="Z216" s="169"/>
    </row>
    <row r="217" spans="1:26" ht="15.75" customHeight="1" x14ac:dyDescent="0.25">
      <c r="A217" s="168"/>
      <c r="B217" s="169"/>
      <c r="C217" s="170"/>
      <c r="D217" s="169"/>
      <c r="E217" s="171"/>
      <c r="F217" s="170"/>
      <c r="G217" s="168"/>
      <c r="H217" s="168"/>
      <c r="I217" s="169"/>
      <c r="J217" s="169"/>
      <c r="K217" s="169"/>
      <c r="L217" s="169"/>
      <c r="M217" s="169"/>
      <c r="N217" s="169"/>
      <c r="O217" s="169"/>
      <c r="P217" s="169"/>
      <c r="Q217" s="169"/>
      <c r="R217" s="169"/>
      <c r="S217" s="169"/>
      <c r="T217" s="169"/>
      <c r="U217" s="169"/>
      <c r="V217" s="169"/>
      <c r="W217" s="169"/>
      <c r="X217" s="169"/>
      <c r="Y217" s="169"/>
      <c r="Z217" s="169"/>
    </row>
    <row r="218" spans="1:26" ht="15.75" customHeight="1" x14ac:dyDescent="0.25">
      <c r="A218" s="168"/>
      <c r="B218" s="169"/>
      <c r="C218" s="170"/>
      <c r="D218" s="169"/>
      <c r="E218" s="171"/>
      <c r="F218" s="170"/>
      <c r="G218" s="168"/>
      <c r="H218" s="168"/>
      <c r="I218" s="169"/>
      <c r="J218" s="169"/>
      <c r="K218" s="169"/>
      <c r="L218" s="169"/>
      <c r="M218" s="169"/>
      <c r="N218" s="169"/>
      <c r="O218" s="169"/>
      <c r="P218" s="169"/>
      <c r="Q218" s="169"/>
      <c r="R218" s="169"/>
      <c r="S218" s="169"/>
      <c r="T218" s="169"/>
      <c r="U218" s="169"/>
      <c r="V218" s="169"/>
      <c r="W218" s="169"/>
      <c r="X218" s="169"/>
      <c r="Y218" s="169"/>
      <c r="Z218" s="169"/>
    </row>
    <row r="219" spans="1:26" ht="15.75" customHeight="1" x14ac:dyDescent="0.25">
      <c r="A219" s="168"/>
      <c r="B219" s="169"/>
      <c r="C219" s="170"/>
      <c r="D219" s="169"/>
      <c r="E219" s="171"/>
      <c r="F219" s="170"/>
      <c r="G219" s="168"/>
      <c r="H219" s="168"/>
      <c r="I219" s="169"/>
      <c r="J219" s="169"/>
      <c r="K219" s="169"/>
      <c r="L219" s="169"/>
      <c r="M219" s="169"/>
      <c r="N219" s="169"/>
      <c r="O219" s="169"/>
      <c r="P219" s="169"/>
      <c r="Q219" s="169"/>
      <c r="R219" s="169"/>
      <c r="S219" s="169"/>
      <c r="T219" s="169"/>
      <c r="U219" s="169"/>
      <c r="V219" s="169"/>
      <c r="W219" s="169"/>
      <c r="X219" s="169"/>
      <c r="Y219" s="169"/>
      <c r="Z219" s="169"/>
    </row>
    <row r="220" spans="1:26" ht="15.75" customHeight="1" x14ac:dyDescent="0.25">
      <c r="A220" s="168"/>
      <c r="B220" s="169"/>
      <c r="C220" s="170"/>
      <c r="D220" s="169"/>
      <c r="E220" s="171"/>
      <c r="F220" s="170"/>
      <c r="G220" s="168"/>
      <c r="H220" s="168"/>
      <c r="I220" s="169"/>
      <c r="J220" s="169"/>
      <c r="K220" s="169"/>
      <c r="L220" s="169"/>
      <c r="M220" s="169"/>
      <c r="N220" s="169"/>
      <c r="O220" s="169"/>
      <c r="P220" s="169"/>
      <c r="Q220" s="169"/>
      <c r="R220" s="169"/>
      <c r="S220" s="169"/>
      <c r="T220" s="169"/>
      <c r="U220" s="169"/>
      <c r="V220" s="169"/>
      <c r="W220" s="169"/>
      <c r="X220" s="169"/>
      <c r="Y220" s="169"/>
      <c r="Z220" s="169"/>
    </row>
    <row r="221" spans="1:26" ht="15.75" customHeight="1" x14ac:dyDescent="0.25">
      <c r="A221" s="168"/>
      <c r="B221" s="169"/>
      <c r="C221" s="170"/>
      <c r="D221" s="169"/>
      <c r="E221" s="171"/>
      <c r="F221" s="170"/>
      <c r="G221" s="168"/>
      <c r="H221" s="168"/>
      <c r="I221" s="169"/>
      <c r="J221" s="169"/>
      <c r="K221" s="169"/>
      <c r="L221" s="169"/>
      <c r="M221" s="169"/>
      <c r="N221" s="169"/>
      <c r="O221" s="169"/>
      <c r="P221" s="169"/>
      <c r="Q221" s="169"/>
      <c r="R221" s="169"/>
      <c r="S221" s="169"/>
      <c r="T221" s="169"/>
      <c r="U221" s="169"/>
      <c r="V221" s="169"/>
      <c r="W221" s="169"/>
      <c r="X221" s="169"/>
      <c r="Y221" s="169"/>
      <c r="Z221" s="169"/>
    </row>
    <row r="222" spans="1:26" ht="15.75" customHeight="1" x14ac:dyDescent="0.25">
      <c r="A222" s="168"/>
      <c r="B222" s="169"/>
      <c r="C222" s="170"/>
      <c r="D222" s="169"/>
      <c r="E222" s="171"/>
      <c r="F222" s="170"/>
      <c r="G222" s="168"/>
      <c r="H222" s="168"/>
      <c r="I222" s="169"/>
      <c r="J222" s="169"/>
      <c r="K222" s="169"/>
      <c r="L222" s="169"/>
      <c r="M222" s="169"/>
      <c r="N222" s="169"/>
      <c r="O222" s="169"/>
      <c r="P222" s="169"/>
      <c r="Q222" s="169"/>
      <c r="R222" s="169"/>
      <c r="S222" s="169"/>
      <c r="T222" s="169"/>
      <c r="U222" s="169"/>
      <c r="V222" s="169"/>
      <c r="W222" s="169"/>
      <c r="X222" s="169"/>
      <c r="Y222" s="169"/>
      <c r="Z222" s="169"/>
    </row>
    <row r="223" spans="1:26" ht="15.75" customHeight="1" x14ac:dyDescent="0.25">
      <c r="A223" s="168"/>
      <c r="B223" s="169"/>
      <c r="C223" s="170"/>
      <c r="D223" s="169"/>
      <c r="E223" s="171"/>
      <c r="F223" s="170"/>
      <c r="G223" s="168"/>
      <c r="H223" s="168"/>
      <c r="I223" s="169"/>
      <c r="J223" s="169"/>
      <c r="K223" s="169"/>
      <c r="L223" s="169"/>
      <c r="M223" s="169"/>
      <c r="N223" s="169"/>
      <c r="O223" s="169"/>
      <c r="P223" s="169"/>
      <c r="Q223" s="169"/>
      <c r="R223" s="169"/>
      <c r="S223" s="169"/>
      <c r="T223" s="169"/>
      <c r="U223" s="169"/>
      <c r="V223" s="169"/>
      <c r="W223" s="169"/>
      <c r="X223" s="169"/>
      <c r="Y223" s="169"/>
      <c r="Z223" s="169"/>
    </row>
    <row r="224" spans="1:26" ht="15.75" customHeight="1" x14ac:dyDescent="0.25">
      <c r="A224" s="168"/>
      <c r="B224" s="169"/>
      <c r="C224" s="170"/>
      <c r="D224" s="169"/>
      <c r="E224" s="171"/>
      <c r="F224" s="170"/>
      <c r="G224" s="168"/>
      <c r="H224" s="168"/>
      <c r="I224" s="169"/>
      <c r="J224" s="169"/>
      <c r="K224" s="169"/>
      <c r="L224" s="169"/>
      <c r="M224" s="169"/>
      <c r="N224" s="169"/>
      <c r="O224" s="169"/>
      <c r="P224" s="169"/>
      <c r="Q224" s="169"/>
      <c r="R224" s="169"/>
      <c r="S224" s="169"/>
      <c r="T224" s="169"/>
      <c r="U224" s="169"/>
      <c r="V224" s="169"/>
      <c r="W224" s="169"/>
      <c r="X224" s="169"/>
      <c r="Y224" s="169"/>
      <c r="Z224" s="169"/>
    </row>
    <row r="225" spans="1:26" ht="15.75" customHeight="1" x14ac:dyDescent="0.25">
      <c r="A225" s="168"/>
      <c r="B225" s="169"/>
      <c r="C225" s="170"/>
      <c r="D225" s="169"/>
      <c r="E225" s="171"/>
      <c r="F225" s="170"/>
      <c r="G225" s="168"/>
      <c r="H225" s="168"/>
      <c r="I225" s="169"/>
      <c r="J225" s="169"/>
      <c r="K225" s="169"/>
      <c r="L225" s="169"/>
      <c r="M225" s="169"/>
      <c r="N225" s="169"/>
      <c r="O225" s="169"/>
      <c r="P225" s="169"/>
      <c r="Q225" s="169"/>
      <c r="R225" s="169"/>
      <c r="S225" s="169"/>
      <c r="T225" s="169"/>
      <c r="U225" s="169"/>
      <c r="V225" s="169"/>
      <c r="W225" s="169"/>
      <c r="X225" s="169"/>
      <c r="Y225" s="169"/>
      <c r="Z225" s="169"/>
    </row>
    <row r="226" spans="1:26" ht="15.75" customHeight="1" x14ac:dyDescent="0.25">
      <c r="A226" s="168"/>
      <c r="B226" s="169"/>
      <c r="C226" s="170"/>
      <c r="D226" s="169"/>
      <c r="E226" s="171"/>
      <c r="F226" s="170"/>
      <c r="G226" s="168"/>
      <c r="H226" s="168"/>
      <c r="I226" s="169"/>
      <c r="J226" s="169"/>
      <c r="K226" s="169"/>
      <c r="L226" s="169"/>
      <c r="M226" s="169"/>
      <c r="N226" s="169"/>
      <c r="O226" s="169"/>
      <c r="P226" s="169"/>
      <c r="Q226" s="169"/>
      <c r="R226" s="169"/>
      <c r="S226" s="169"/>
      <c r="T226" s="169"/>
      <c r="U226" s="169"/>
      <c r="V226" s="169"/>
      <c r="W226" s="169"/>
      <c r="X226" s="169"/>
      <c r="Y226" s="169"/>
      <c r="Z226" s="169"/>
    </row>
    <row r="227" spans="1:26" ht="15.75" customHeight="1" x14ac:dyDescent="0.25">
      <c r="A227" s="168"/>
      <c r="B227" s="169"/>
      <c r="C227" s="170"/>
      <c r="D227" s="169"/>
      <c r="E227" s="171"/>
      <c r="F227" s="170"/>
      <c r="G227" s="168"/>
      <c r="H227" s="168"/>
      <c r="I227" s="169"/>
      <c r="J227" s="169"/>
      <c r="K227" s="169"/>
      <c r="L227" s="169"/>
      <c r="M227" s="169"/>
      <c r="N227" s="169"/>
      <c r="O227" s="169"/>
      <c r="P227" s="169"/>
      <c r="Q227" s="169"/>
      <c r="R227" s="169"/>
      <c r="S227" s="169"/>
      <c r="T227" s="169"/>
      <c r="U227" s="169"/>
      <c r="V227" s="169"/>
      <c r="W227" s="169"/>
      <c r="X227" s="169"/>
      <c r="Y227" s="169"/>
      <c r="Z227" s="169"/>
    </row>
    <row r="228" spans="1:26" ht="15.75" customHeight="1" x14ac:dyDescent="0.25">
      <c r="A228" s="168"/>
      <c r="B228" s="169"/>
      <c r="C228" s="170"/>
      <c r="D228" s="169"/>
      <c r="E228" s="171"/>
      <c r="F228" s="170"/>
      <c r="G228" s="168"/>
      <c r="H228" s="168"/>
      <c r="I228" s="169"/>
      <c r="J228" s="169"/>
      <c r="K228" s="169"/>
      <c r="L228" s="169"/>
      <c r="M228" s="169"/>
      <c r="N228" s="169"/>
      <c r="O228" s="169"/>
      <c r="P228" s="169"/>
      <c r="Q228" s="169"/>
      <c r="R228" s="169"/>
      <c r="S228" s="169"/>
      <c r="T228" s="169"/>
      <c r="U228" s="169"/>
      <c r="V228" s="169"/>
      <c r="W228" s="169"/>
      <c r="X228" s="169"/>
      <c r="Y228" s="169"/>
      <c r="Z228" s="169"/>
    </row>
    <row r="229" spans="1:26" ht="15.75" customHeight="1" x14ac:dyDescent="0.25">
      <c r="A229" s="168"/>
      <c r="B229" s="169"/>
      <c r="C229" s="170"/>
      <c r="D229" s="169"/>
      <c r="E229" s="171"/>
      <c r="F229" s="170"/>
      <c r="G229" s="168"/>
      <c r="H229" s="168"/>
      <c r="I229" s="169"/>
      <c r="J229" s="169"/>
      <c r="K229" s="169"/>
      <c r="L229" s="169"/>
      <c r="M229" s="169"/>
      <c r="N229" s="169"/>
      <c r="O229" s="169"/>
      <c r="P229" s="169"/>
      <c r="Q229" s="169"/>
      <c r="R229" s="169"/>
      <c r="S229" s="169"/>
      <c r="T229" s="169"/>
      <c r="U229" s="169"/>
      <c r="V229" s="169"/>
      <c r="W229" s="169"/>
      <c r="X229" s="169"/>
      <c r="Y229" s="169"/>
      <c r="Z229" s="169"/>
    </row>
    <row r="230" spans="1:26" ht="15.75" customHeight="1" x14ac:dyDescent="0.25">
      <c r="A230" s="168"/>
      <c r="B230" s="169"/>
      <c r="C230" s="170"/>
      <c r="D230" s="169"/>
      <c r="E230" s="171"/>
      <c r="F230" s="170"/>
      <c r="G230" s="168"/>
      <c r="H230" s="168"/>
      <c r="I230" s="169"/>
      <c r="J230" s="169"/>
      <c r="K230" s="169"/>
      <c r="L230" s="169"/>
      <c r="M230" s="169"/>
      <c r="N230" s="169"/>
      <c r="O230" s="169"/>
      <c r="P230" s="169"/>
      <c r="Q230" s="169"/>
      <c r="R230" s="169"/>
      <c r="S230" s="169"/>
      <c r="T230" s="169"/>
      <c r="U230" s="169"/>
      <c r="V230" s="169"/>
      <c r="W230" s="169"/>
      <c r="X230" s="169"/>
      <c r="Y230" s="169"/>
      <c r="Z230" s="169"/>
    </row>
    <row r="231" spans="1:26" ht="15.75" customHeight="1" x14ac:dyDescent="0.25">
      <c r="A231" s="168"/>
      <c r="B231" s="169"/>
      <c r="C231" s="170"/>
      <c r="D231" s="169"/>
      <c r="E231" s="171"/>
      <c r="F231" s="170"/>
      <c r="G231" s="168"/>
      <c r="H231" s="168"/>
      <c r="I231" s="169"/>
      <c r="J231" s="169"/>
      <c r="K231" s="169"/>
      <c r="L231" s="169"/>
      <c r="M231" s="169"/>
      <c r="N231" s="169"/>
      <c r="O231" s="169"/>
      <c r="P231" s="169"/>
      <c r="Q231" s="169"/>
      <c r="R231" s="169"/>
      <c r="S231" s="169"/>
      <c r="T231" s="169"/>
      <c r="U231" s="169"/>
      <c r="V231" s="169"/>
      <c r="W231" s="169"/>
      <c r="X231" s="169"/>
      <c r="Y231" s="169"/>
      <c r="Z231" s="169"/>
    </row>
    <row r="232" spans="1:26" ht="15.75" customHeight="1" x14ac:dyDescent="0.25">
      <c r="A232" s="168"/>
      <c r="B232" s="169"/>
      <c r="C232" s="170"/>
      <c r="D232" s="169"/>
      <c r="E232" s="171"/>
      <c r="F232" s="170"/>
      <c r="G232" s="168"/>
      <c r="H232" s="168"/>
      <c r="I232" s="169"/>
      <c r="J232" s="169"/>
      <c r="K232" s="169"/>
      <c r="L232" s="169"/>
      <c r="M232" s="169"/>
      <c r="N232" s="169"/>
      <c r="O232" s="169"/>
      <c r="P232" s="169"/>
      <c r="Q232" s="169"/>
      <c r="R232" s="169"/>
      <c r="S232" s="169"/>
      <c r="T232" s="169"/>
      <c r="U232" s="169"/>
      <c r="V232" s="169"/>
      <c r="W232" s="169"/>
      <c r="X232" s="169"/>
      <c r="Y232" s="169"/>
      <c r="Z232" s="169"/>
    </row>
    <row r="233" spans="1:26" ht="15.75" customHeight="1" x14ac:dyDescent="0.25">
      <c r="A233" s="168"/>
      <c r="B233" s="169"/>
      <c r="C233" s="170"/>
      <c r="D233" s="169"/>
      <c r="E233" s="171"/>
      <c r="F233" s="170"/>
      <c r="G233" s="168"/>
      <c r="H233" s="168"/>
      <c r="I233" s="169"/>
      <c r="J233" s="169"/>
      <c r="K233" s="169"/>
      <c r="L233" s="169"/>
      <c r="M233" s="169"/>
      <c r="N233" s="169"/>
      <c r="O233" s="169"/>
      <c r="P233" s="169"/>
      <c r="Q233" s="169"/>
      <c r="R233" s="169"/>
      <c r="S233" s="169"/>
      <c r="T233" s="169"/>
      <c r="U233" s="169"/>
      <c r="V233" s="169"/>
      <c r="W233" s="169"/>
      <c r="X233" s="169"/>
      <c r="Y233" s="169"/>
      <c r="Z233" s="169"/>
    </row>
    <row r="234" spans="1:26" ht="15.75" customHeight="1" x14ac:dyDescent="0.25">
      <c r="A234" s="168"/>
      <c r="B234" s="169"/>
      <c r="C234" s="170"/>
      <c r="D234" s="169"/>
      <c r="E234" s="171"/>
      <c r="F234" s="170"/>
      <c r="G234" s="168"/>
      <c r="H234" s="168"/>
      <c r="I234" s="169"/>
      <c r="J234" s="169"/>
      <c r="K234" s="169"/>
      <c r="L234" s="169"/>
      <c r="M234" s="169"/>
      <c r="N234" s="169"/>
      <c r="O234" s="169"/>
      <c r="P234" s="169"/>
      <c r="Q234" s="169"/>
      <c r="R234" s="169"/>
      <c r="S234" s="169"/>
      <c r="T234" s="169"/>
      <c r="U234" s="169"/>
      <c r="V234" s="169"/>
      <c r="W234" s="169"/>
      <c r="X234" s="169"/>
      <c r="Y234" s="169"/>
      <c r="Z234" s="169"/>
    </row>
    <row r="235" spans="1:26" ht="15.75" customHeight="1" x14ac:dyDescent="0.25">
      <c r="A235" s="168"/>
      <c r="B235" s="169"/>
      <c r="C235" s="170"/>
      <c r="D235" s="169"/>
      <c r="E235" s="171"/>
      <c r="F235" s="170"/>
      <c r="G235" s="168"/>
      <c r="H235" s="168"/>
      <c r="I235" s="169"/>
      <c r="J235" s="169"/>
      <c r="K235" s="169"/>
      <c r="L235" s="169"/>
      <c r="M235" s="169"/>
      <c r="N235" s="169"/>
      <c r="O235" s="169"/>
      <c r="P235" s="169"/>
      <c r="Q235" s="169"/>
      <c r="R235" s="169"/>
      <c r="S235" s="169"/>
      <c r="T235" s="169"/>
      <c r="U235" s="169"/>
      <c r="V235" s="169"/>
      <c r="W235" s="169"/>
      <c r="X235" s="169"/>
      <c r="Y235" s="169"/>
      <c r="Z235" s="169"/>
    </row>
    <row r="236" spans="1:26" ht="15.75" customHeight="1" x14ac:dyDescent="0.25">
      <c r="A236" s="168"/>
      <c r="B236" s="169"/>
      <c r="C236" s="170"/>
      <c r="D236" s="169"/>
      <c r="E236" s="171"/>
      <c r="F236" s="170"/>
      <c r="G236" s="168"/>
      <c r="H236" s="168"/>
      <c r="I236" s="169"/>
      <c r="J236" s="169"/>
      <c r="K236" s="169"/>
      <c r="L236" s="169"/>
      <c r="M236" s="169"/>
      <c r="N236" s="169"/>
      <c r="O236" s="169"/>
      <c r="P236" s="169"/>
      <c r="Q236" s="169"/>
      <c r="R236" s="169"/>
      <c r="S236" s="169"/>
      <c r="T236" s="169"/>
      <c r="U236" s="169"/>
      <c r="V236" s="169"/>
      <c r="W236" s="169"/>
      <c r="X236" s="169"/>
      <c r="Y236" s="169"/>
      <c r="Z236" s="169"/>
    </row>
    <row r="237" spans="1:26" ht="15.75" customHeight="1" x14ac:dyDescent="0.25">
      <c r="A237" s="168"/>
      <c r="B237" s="169"/>
      <c r="C237" s="170"/>
      <c r="D237" s="169"/>
      <c r="E237" s="171"/>
      <c r="F237" s="170"/>
      <c r="G237" s="168"/>
      <c r="H237" s="168"/>
      <c r="I237" s="169"/>
      <c r="J237" s="169"/>
      <c r="K237" s="169"/>
      <c r="L237" s="169"/>
      <c r="M237" s="169"/>
      <c r="N237" s="169"/>
      <c r="O237" s="169"/>
      <c r="P237" s="169"/>
      <c r="Q237" s="169"/>
      <c r="R237" s="169"/>
      <c r="S237" s="169"/>
      <c r="T237" s="169"/>
      <c r="U237" s="169"/>
      <c r="V237" s="169"/>
      <c r="W237" s="169"/>
      <c r="X237" s="169"/>
      <c r="Y237" s="169"/>
      <c r="Z237" s="169"/>
    </row>
    <row r="238" spans="1:26" ht="15.75" customHeight="1" x14ac:dyDescent="0.25">
      <c r="A238" s="168"/>
      <c r="B238" s="169"/>
      <c r="C238" s="170"/>
      <c r="D238" s="169"/>
      <c r="E238" s="171"/>
      <c r="F238" s="170"/>
      <c r="G238" s="168"/>
      <c r="H238" s="168"/>
      <c r="I238" s="169"/>
      <c r="J238" s="169"/>
      <c r="K238" s="169"/>
      <c r="L238" s="169"/>
      <c r="M238" s="169"/>
      <c r="N238" s="169"/>
      <c r="O238" s="169"/>
      <c r="P238" s="169"/>
      <c r="Q238" s="169"/>
      <c r="R238" s="169"/>
      <c r="S238" s="169"/>
      <c r="T238" s="169"/>
      <c r="U238" s="169"/>
      <c r="V238" s="169"/>
      <c r="W238" s="169"/>
      <c r="X238" s="169"/>
      <c r="Y238" s="169"/>
      <c r="Z238" s="169"/>
    </row>
    <row r="239" spans="1:26" ht="15.75" customHeight="1" x14ac:dyDescent="0.25">
      <c r="A239" s="168"/>
      <c r="B239" s="169"/>
      <c r="C239" s="170"/>
      <c r="D239" s="169"/>
      <c r="E239" s="171"/>
      <c r="F239" s="170"/>
      <c r="G239" s="168"/>
      <c r="H239" s="168"/>
      <c r="I239" s="169"/>
      <c r="J239" s="169"/>
      <c r="K239" s="169"/>
      <c r="L239" s="169"/>
      <c r="M239" s="169"/>
      <c r="N239" s="169"/>
      <c r="O239" s="169"/>
      <c r="P239" s="169"/>
      <c r="Q239" s="169"/>
      <c r="R239" s="169"/>
      <c r="S239" s="169"/>
      <c r="T239" s="169"/>
      <c r="U239" s="169"/>
      <c r="V239" s="169"/>
      <c r="W239" s="169"/>
      <c r="X239" s="169"/>
      <c r="Y239" s="169"/>
      <c r="Z239" s="169"/>
    </row>
    <row r="240" spans="1:26" ht="15.75" customHeight="1" x14ac:dyDescent="0.25">
      <c r="A240" s="168"/>
      <c r="B240" s="169"/>
      <c r="C240" s="170"/>
      <c r="D240" s="169"/>
      <c r="E240" s="171"/>
      <c r="F240" s="170"/>
      <c r="G240" s="168"/>
      <c r="H240" s="168"/>
      <c r="I240" s="169"/>
      <c r="J240" s="169"/>
      <c r="K240" s="169"/>
      <c r="L240" s="169"/>
      <c r="M240" s="169"/>
      <c r="N240" s="169"/>
      <c r="O240" s="169"/>
      <c r="P240" s="169"/>
      <c r="Q240" s="169"/>
      <c r="R240" s="169"/>
      <c r="S240" s="169"/>
      <c r="T240" s="169"/>
      <c r="U240" s="169"/>
      <c r="V240" s="169"/>
      <c r="W240" s="169"/>
      <c r="X240" s="169"/>
      <c r="Y240" s="169"/>
      <c r="Z240" s="169"/>
    </row>
    <row r="241" spans="1:26" ht="15.75" customHeight="1" x14ac:dyDescent="0.25">
      <c r="A241" s="168"/>
      <c r="B241" s="169"/>
      <c r="C241" s="170"/>
      <c r="D241" s="169"/>
      <c r="E241" s="171"/>
      <c r="F241" s="170"/>
      <c r="G241" s="168"/>
      <c r="H241" s="168"/>
      <c r="I241" s="169"/>
      <c r="J241" s="169"/>
      <c r="K241" s="169"/>
      <c r="L241" s="169"/>
      <c r="M241" s="169"/>
      <c r="N241" s="169"/>
      <c r="O241" s="169"/>
      <c r="P241" s="169"/>
      <c r="Q241" s="169"/>
      <c r="R241" s="169"/>
      <c r="S241" s="169"/>
      <c r="T241" s="169"/>
      <c r="U241" s="169"/>
      <c r="V241" s="169"/>
      <c r="W241" s="169"/>
      <c r="X241" s="169"/>
      <c r="Y241" s="169"/>
      <c r="Z241" s="169"/>
    </row>
    <row r="242" spans="1:26" ht="15.75" customHeight="1" x14ac:dyDescent="0.25">
      <c r="A242" s="168"/>
      <c r="B242" s="169"/>
      <c r="C242" s="170"/>
      <c r="D242" s="169"/>
      <c r="E242" s="171"/>
      <c r="F242" s="170"/>
      <c r="G242" s="168"/>
      <c r="H242" s="168"/>
      <c r="I242" s="169"/>
      <c r="J242" s="169"/>
      <c r="K242" s="169"/>
      <c r="L242" s="169"/>
      <c r="M242" s="169"/>
      <c r="N242" s="169"/>
      <c r="O242" s="169"/>
      <c r="P242" s="169"/>
      <c r="Q242" s="169"/>
      <c r="R242" s="169"/>
      <c r="S242" s="169"/>
      <c r="T242" s="169"/>
      <c r="U242" s="169"/>
      <c r="V242" s="169"/>
      <c r="W242" s="169"/>
      <c r="X242" s="169"/>
      <c r="Y242" s="169"/>
      <c r="Z242" s="169"/>
    </row>
    <row r="243" spans="1:26" ht="15.75" customHeight="1" x14ac:dyDescent="0.25">
      <c r="A243" s="168"/>
      <c r="B243" s="169"/>
      <c r="C243" s="170"/>
      <c r="D243" s="169"/>
      <c r="E243" s="171"/>
      <c r="F243" s="170"/>
      <c r="G243" s="168"/>
      <c r="H243" s="168"/>
      <c r="I243" s="169"/>
      <c r="J243" s="169"/>
      <c r="K243" s="169"/>
      <c r="L243" s="169"/>
      <c r="M243" s="169"/>
      <c r="N243" s="169"/>
      <c r="O243" s="169"/>
      <c r="P243" s="169"/>
      <c r="Q243" s="169"/>
      <c r="R243" s="169"/>
      <c r="S243" s="169"/>
      <c r="T243" s="169"/>
      <c r="U243" s="169"/>
      <c r="V243" s="169"/>
      <c r="W243" s="169"/>
      <c r="X243" s="169"/>
      <c r="Y243" s="169"/>
      <c r="Z243" s="169"/>
    </row>
    <row r="244" spans="1:26" ht="15.75" customHeight="1" x14ac:dyDescent="0.25">
      <c r="A244" s="168"/>
      <c r="B244" s="169"/>
      <c r="C244" s="170"/>
      <c r="D244" s="169"/>
      <c r="E244" s="171"/>
      <c r="F244" s="170"/>
      <c r="G244" s="168"/>
      <c r="H244" s="168"/>
      <c r="I244" s="169"/>
      <c r="J244" s="169"/>
      <c r="K244" s="169"/>
      <c r="L244" s="169"/>
      <c r="M244" s="169"/>
      <c r="N244" s="169"/>
      <c r="O244" s="169"/>
      <c r="P244" s="169"/>
      <c r="Q244" s="169"/>
      <c r="R244" s="169"/>
      <c r="S244" s="169"/>
      <c r="T244" s="169"/>
      <c r="U244" s="169"/>
      <c r="V244" s="169"/>
      <c r="W244" s="169"/>
      <c r="X244" s="169"/>
      <c r="Y244" s="169"/>
      <c r="Z244" s="169"/>
    </row>
    <row r="245" spans="1:26" ht="15.75" customHeight="1" x14ac:dyDescent="0.25">
      <c r="A245" s="168"/>
      <c r="B245" s="169"/>
      <c r="C245" s="170"/>
      <c r="D245" s="169"/>
      <c r="E245" s="171"/>
      <c r="F245" s="170"/>
      <c r="G245" s="168"/>
      <c r="H245" s="168"/>
      <c r="I245" s="169"/>
      <c r="J245" s="169"/>
      <c r="K245" s="169"/>
      <c r="L245" s="169"/>
      <c r="M245" s="169"/>
      <c r="N245" s="169"/>
      <c r="O245" s="169"/>
      <c r="P245" s="169"/>
      <c r="Q245" s="169"/>
      <c r="R245" s="169"/>
      <c r="S245" s="169"/>
      <c r="T245" s="169"/>
      <c r="U245" s="169"/>
      <c r="V245" s="169"/>
      <c r="W245" s="169"/>
      <c r="X245" s="169"/>
      <c r="Y245" s="169"/>
      <c r="Z245" s="169"/>
    </row>
    <row r="246" spans="1:26" ht="15.75" customHeight="1" x14ac:dyDescent="0.25">
      <c r="A246" s="168"/>
      <c r="B246" s="169"/>
      <c r="C246" s="170"/>
      <c r="D246" s="169"/>
      <c r="E246" s="171"/>
      <c r="F246" s="170"/>
      <c r="G246" s="168"/>
      <c r="H246" s="168"/>
      <c r="I246" s="169"/>
      <c r="J246" s="169"/>
      <c r="K246" s="169"/>
      <c r="L246" s="169"/>
      <c r="M246" s="169"/>
      <c r="N246" s="169"/>
      <c r="O246" s="169"/>
      <c r="P246" s="169"/>
      <c r="Q246" s="169"/>
      <c r="R246" s="169"/>
      <c r="S246" s="169"/>
      <c r="T246" s="169"/>
      <c r="U246" s="169"/>
      <c r="V246" s="169"/>
      <c r="W246" s="169"/>
      <c r="X246" s="169"/>
      <c r="Y246" s="169"/>
      <c r="Z246" s="169"/>
    </row>
    <row r="247" spans="1:26" ht="15.75" customHeight="1" x14ac:dyDescent="0.25">
      <c r="A247" s="168"/>
      <c r="B247" s="169"/>
      <c r="C247" s="170"/>
      <c r="D247" s="169"/>
      <c r="E247" s="171"/>
      <c r="F247" s="170"/>
      <c r="G247" s="168"/>
      <c r="H247" s="168"/>
      <c r="I247" s="169"/>
      <c r="J247" s="169"/>
      <c r="K247" s="169"/>
      <c r="L247" s="169"/>
      <c r="M247" s="169"/>
      <c r="N247" s="169"/>
      <c r="O247" s="169"/>
      <c r="P247" s="169"/>
      <c r="Q247" s="169"/>
      <c r="R247" s="169"/>
      <c r="S247" s="169"/>
      <c r="T247" s="169"/>
      <c r="U247" s="169"/>
      <c r="V247" s="169"/>
      <c r="W247" s="169"/>
      <c r="X247" s="169"/>
      <c r="Y247" s="169"/>
      <c r="Z247" s="169"/>
    </row>
    <row r="248" spans="1:26" ht="15.75" customHeight="1" x14ac:dyDescent="0.25">
      <c r="A248" s="168"/>
      <c r="B248" s="169"/>
      <c r="C248" s="170"/>
      <c r="D248" s="169"/>
      <c r="E248" s="171"/>
      <c r="F248" s="170"/>
      <c r="G248" s="168"/>
      <c r="H248" s="168"/>
      <c r="I248" s="169"/>
      <c r="J248" s="169"/>
      <c r="K248" s="169"/>
      <c r="L248" s="169"/>
      <c r="M248" s="169"/>
      <c r="N248" s="169"/>
      <c r="O248" s="169"/>
      <c r="P248" s="169"/>
      <c r="Q248" s="169"/>
      <c r="R248" s="169"/>
      <c r="S248" s="169"/>
      <c r="T248" s="169"/>
      <c r="U248" s="169"/>
      <c r="V248" s="169"/>
      <c r="W248" s="169"/>
      <c r="X248" s="169"/>
      <c r="Y248" s="169"/>
      <c r="Z248" s="169"/>
    </row>
    <row r="249" spans="1:26" ht="15.75" customHeight="1" x14ac:dyDescent="0.25">
      <c r="A249" s="168"/>
      <c r="B249" s="169"/>
      <c r="C249" s="170"/>
      <c r="D249" s="169"/>
      <c r="E249" s="171"/>
      <c r="F249" s="170"/>
      <c r="G249" s="168"/>
      <c r="H249" s="168"/>
      <c r="I249" s="169"/>
      <c r="J249" s="169"/>
      <c r="K249" s="169"/>
      <c r="L249" s="169"/>
      <c r="M249" s="169"/>
      <c r="N249" s="169"/>
      <c r="O249" s="169"/>
      <c r="P249" s="169"/>
      <c r="Q249" s="169"/>
      <c r="R249" s="169"/>
      <c r="S249" s="169"/>
      <c r="T249" s="169"/>
      <c r="U249" s="169"/>
      <c r="V249" s="169"/>
      <c r="W249" s="169"/>
      <c r="X249" s="169"/>
      <c r="Y249" s="169"/>
      <c r="Z249" s="169"/>
    </row>
    <row r="250" spans="1:26" ht="15.75" customHeight="1" x14ac:dyDescent="0.25">
      <c r="A250" s="168"/>
      <c r="B250" s="169"/>
      <c r="C250" s="170"/>
      <c r="D250" s="169"/>
      <c r="E250" s="171"/>
      <c r="F250" s="170"/>
      <c r="G250" s="168"/>
      <c r="H250" s="168"/>
      <c r="I250" s="169"/>
      <c r="J250" s="169"/>
      <c r="K250" s="169"/>
      <c r="L250" s="169"/>
      <c r="M250" s="169"/>
      <c r="N250" s="169"/>
      <c r="O250" s="169"/>
      <c r="P250" s="169"/>
      <c r="Q250" s="169"/>
      <c r="R250" s="169"/>
      <c r="S250" s="169"/>
      <c r="T250" s="169"/>
      <c r="U250" s="169"/>
      <c r="V250" s="169"/>
      <c r="W250" s="169"/>
      <c r="X250" s="169"/>
      <c r="Y250" s="169"/>
      <c r="Z250" s="169"/>
    </row>
    <row r="251" spans="1:26" ht="15.75" customHeight="1" x14ac:dyDescent="0.25">
      <c r="A251" s="168"/>
      <c r="B251" s="169"/>
      <c r="C251" s="170"/>
      <c r="D251" s="169"/>
      <c r="E251" s="171"/>
      <c r="F251" s="170"/>
      <c r="G251" s="168"/>
      <c r="H251" s="168"/>
      <c r="I251" s="169"/>
      <c r="J251" s="169"/>
      <c r="K251" s="169"/>
      <c r="L251" s="169"/>
      <c r="M251" s="169"/>
      <c r="N251" s="169"/>
      <c r="O251" s="169"/>
      <c r="P251" s="169"/>
      <c r="Q251" s="169"/>
      <c r="R251" s="169"/>
      <c r="S251" s="169"/>
      <c r="T251" s="169"/>
      <c r="U251" s="169"/>
      <c r="V251" s="169"/>
      <c r="W251" s="169"/>
      <c r="X251" s="169"/>
      <c r="Y251" s="169"/>
      <c r="Z251" s="169"/>
    </row>
    <row r="252" spans="1:26" ht="15.75" customHeight="1" x14ac:dyDescent="0.25">
      <c r="A252" s="168"/>
      <c r="B252" s="169"/>
      <c r="C252" s="170"/>
      <c r="D252" s="169"/>
      <c r="E252" s="171"/>
      <c r="F252" s="170"/>
      <c r="G252" s="168"/>
      <c r="H252" s="168"/>
      <c r="I252" s="169"/>
      <c r="J252" s="169"/>
      <c r="K252" s="169"/>
      <c r="L252" s="169"/>
      <c r="M252" s="169"/>
      <c r="N252" s="169"/>
      <c r="O252" s="169"/>
      <c r="P252" s="169"/>
      <c r="Q252" s="169"/>
      <c r="R252" s="169"/>
      <c r="S252" s="169"/>
      <c r="T252" s="169"/>
      <c r="U252" s="169"/>
      <c r="V252" s="169"/>
      <c r="W252" s="169"/>
      <c r="X252" s="169"/>
      <c r="Y252" s="169"/>
      <c r="Z252" s="169"/>
    </row>
    <row r="253" spans="1:26" ht="15.75" customHeight="1" x14ac:dyDescent="0.25">
      <c r="A253" s="168"/>
      <c r="B253" s="169"/>
      <c r="C253" s="170"/>
      <c r="D253" s="169"/>
      <c r="E253" s="171"/>
      <c r="F253" s="170"/>
      <c r="G253" s="168"/>
      <c r="H253" s="168"/>
      <c r="I253" s="169"/>
      <c r="J253" s="169"/>
      <c r="K253" s="169"/>
      <c r="L253" s="169"/>
      <c r="M253" s="169"/>
      <c r="N253" s="169"/>
      <c r="O253" s="169"/>
      <c r="P253" s="169"/>
      <c r="Q253" s="169"/>
      <c r="R253" s="169"/>
      <c r="S253" s="169"/>
      <c r="T253" s="169"/>
      <c r="U253" s="169"/>
      <c r="V253" s="169"/>
      <c r="W253" s="169"/>
      <c r="X253" s="169"/>
      <c r="Y253" s="169"/>
      <c r="Z253" s="169"/>
    </row>
    <row r="254" spans="1:26" ht="15.75" customHeight="1" x14ac:dyDescent="0.25">
      <c r="A254" s="168"/>
      <c r="B254" s="169"/>
      <c r="C254" s="170"/>
      <c r="D254" s="169"/>
      <c r="E254" s="171"/>
      <c r="F254" s="170"/>
      <c r="G254" s="168"/>
      <c r="H254" s="168"/>
      <c r="I254" s="169"/>
      <c r="J254" s="169"/>
      <c r="K254" s="169"/>
      <c r="L254" s="169"/>
      <c r="M254" s="169"/>
      <c r="N254" s="169"/>
      <c r="O254" s="169"/>
      <c r="P254" s="169"/>
      <c r="Q254" s="169"/>
      <c r="R254" s="169"/>
      <c r="S254" s="169"/>
      <c r="T254" s="169"/>
      <c r="U254" s="169"/>
      <c r="V254" s="169"/>
      <c r="W254" s="169"/>
      <c r="X254" s="169"/>
      <c r="Y254" s="169"/>
      <c r="Z254" s="169"/>
    </row>
    <row r="255" spans="1:26" ht="15.75" customHeight="1" x14ac:dyDescent="0.25">
      <c r="A255" s="168"/>
      <c r="B255" s="169"/>
      <c r="C255" s="170"/>
      <c r="D255" s="169"/>
      <c r="E255" s="171"/>
      <c r="F255" s="170"/>
      <c r="G255" s="168"/>
      <c r="H255" s="168"/>
      <c r="I255" s="169"/>
      <c r="J255" s="169"/>
      <c r="K255" s="169"/>
      <c r="L255" s="169"/>
      <c r="M255" s="169"/>
      <c r="N255" s="169"/>
      <c r="O255" s="169"/>
      <c r="P255" s="169"/>
      <c r="Q255" s="169"/>
      <c r="R255" s="169"/>
      <c r="S255" s="169"/>
      <c r="T255" s="169"/>
      <c r="U255" s="169"/>
      <c r="V255" s="169"/>
      <c r="W255" s="169"/>
      <c r="X255" s="169"/>
      <c r="Y255" s="169"/>
      <c r="Z255" s="169"/>
    </row>
    <row r="256" spans="1:26" ht="15.75" customHeight="1" x14ac:dyDescent="0.25">
      <c r="A256" s="168"/>
      <c r="B256" s="169"/>
      <c r="C256" s="170"/>
      <c r="D256" s="169"/>
      <c r="E256" s="171"/>
      <c r="F256" s="170"/>
      <c r="G256" s="168"/>
      <c r="H256" s="168"/>
      <c r="I256" s="169"/>
      <c r="J256" s="169"/>
      <c r="K256" s="169"/>
      <c r="L256" s="169"/>
      <c r="M256" s="169"/>
      <c r="N256" s="169"/>
      <c r="O256" s="169"/>
      <c r="P256" s="169"/>
      <c r="Q256" s="169"/>
      <c r="R256" s="169"/>
      <c r="S256" s="169"/>
      <c r="T256" s="169"/>
      <c r="U256" s="169"/>
      <c r="V256" s="169"/>
      <c r="W256" s="169"/>
      <c r="X256" s="169"/>
      <c r="Y256" s="169"/>
      <c r="Z256" s="169"/>
    </row>
    <row r="257" spans="1:26" ht="15.75" customHeight="1" x14ac:dyDescent="0.25">
      <c r="A257" s="168"/>
      <c r="B257" s="169"/>
      <c r="C257" s="170"/>
      <c r="D257" s="169"/>
      <c r="E257" s="171"/>
      <c r="F257" s="170"/>
      <c r="G257" s="168"/>
      <c r="H257" s="168"/>
      <c r="I257" s="169"/>
      <c r="J257" s="169"/>
      <c r="K257" s="169"/>
      <c r="L257" s="169"/>
      <c r="M257" s="169"/>
      <c r="N257" s="169"/>
      <c r="O257" s="169"/>
      <c r="P257" s="169"/>
      <c r="Q257" s="169"/>
      <c r="R257" s="169"/>
      <c r="S257" s="169"/>
      <c r="T257" s="169"/>
      <c r="U257" s="169"/>
      <c r="V257" s="169"/>
      <c r="W257" s="169"/>
      <c r="X257" s="169"/>
      <c r="Y257" s="169"/>
      <c r="Z257" s="169"/>
    </row>
    <row r="258" spans="1:26" ht="15.75" customHeight="1" x14ac:dyDescent="0.25">
      <c r="A258" s="168"/>
      <c r="B258" s="169"/>
      <c r="C258" s="170"/>
      <c r="D258" s="169"/>
      <c r="E258" s="171"/>
      <c r="F258" s="170"/>
      <c r="G258" s="168"/>
      <c r="H258" s="168"/>
      <c r="I258" s="169"/>
      <c r="J258" s="169"/>
      <c r="K258" s="169"/>
      <c r="L258" s="169"/>
      <c r="M258" s="169"/>
      <c r="N258" s="169"/>
      <c r="O258" s="169"/>
      <c r="P258" s="169"/>
      <c r="Q258" s="169"/>
      <c r="R258" s="169"/>
      <c r="S258" s="169"/>
      <c r="T258" s="169"/>
      <c r="U258" s="169"/>
      <c r="V258" s="169"/>
      <c r="W258" s="169"/>
      <c r="X258" s="169"/>
      <c r="Y258" s="169"/>
      <c r="Z258" s="169"/>
    </row>
    <row r="259" spans="1:26" ht="15.75" customHeight="1" x14ac:dyDescent="0.25">
      <c r="A259" s="168"/>
      <c r="B259" s="169"/>
      <c r="C259" s="170"/>
      <c r="D259" s="169"/>
      <c r="E259" s="171"/>
      <c r="F259" s="170"/>
      <c r="G259" s="168"/>
      <c r="H259" s="168"/>
      <c r="I259" s="169"/>
      <c r="J259" s="169"/>
      <c r="K259" s="169"/>
      <c r="L259" s="169"/>
      <c r="M259" s="169"/>
      <c r="N259" s="169"/>
      <c r="O259" s="169"/>
      <c r="P259" s="169"/>
      <c r="Q259" s="169"/>
      <c r="R259" s="169"/>
      <c r="S259" s="169"/>
      <c r="T259" s="169"/>
      <c r="U259" s="169"/>
      <c r="V259" s="169"/>
      <c r="W259" s="169"/>
      <c r="X259" s="169"/>
      <c r="Y259" s="169"/>
      <c r="Z259" s="169"/>
    </row>
    <row r="260" spans="1:26" ht="15.75" customHeight="1" x14ac:dyDescent="0.25">
      <c r="A260" s="168"/>
      <c r="B260" s="169"/>
      <c r="C260" s="170"/>
      <c r="D260" s="169"/>
      <c r="E260" s="171"/>
      <c r="F260" s="170"/>
      <c r="G260" s="168"/>
      <c r="H260" s="168"/>
      <c r="I260" s="169"/>
      <c r="J260" s="169"/>
      <c r="K260" s="169"/>
      <c r="L260" s="169"/>
      <c r="M260" s="169"/>
      <c r="N260" s="169"/>
      <c r="O260" s="169"/>
      <c r="P260" s="169"/>
      <c r="Q260" s="169"/>
      <c r="R260" s="169"/>
      <c r="S260" s="169"/>
      <c r="T260" s="169"/>
      <c r="U260" s="169"/>
      <c r="V260" s="169"/>
      <c r="W260" s="169"/>
      <c r="X260" s="169"/>
      <c r="Y260" s="169"/>
      <c r="Z260" s="169"/>
    </row>
    <row r="261" spans="1:26" ht="15.75" customHeight="1" x14ac:dyDescent="0.25">
      <c r="A261" s="168"/>
      <c r="B261" s="169"/>
      <c r="C261" s="170"/>
      <c r="D261" s="169"/>
      <c r="E261" s="171"/>
      <c r="F261" s="170"/>
      <c r="G261" s="168"/>
      <c r="H261" s="168"/>
      <c r="I261" s="169"/>
      <c r="J261" s="169"/>
      <c r="K261" s="169"/>
      <c r="L261" s="169"/>
      <c r="M261" s="169"/>
      <c r="N261" s="169"/>
      <c r="O261" s="169"/>
      <c r="P261" s="169"/>
      <c r="Q261" s="169"/>
      <c r="R261" s="169"/>
      <c r="S261" s="169"/>
      <c r="T261" s="169"/>
      <c r="U261" s="169"/>
      <c r="V261" s="169"/>
      <c r="W261" s="169"/>
      <c r="X261" s="169"/>
      <c r="Y261" s="169"/>
      <c r="Z261" s="169"/>
    </row>
    <row r="262" spans="1:26" ht="15.75" customHeight="1" x14ac:dyDescent="0.25">
      <c r="A262" s="168"/>
      <c r="B262" s="169"/>
      <c r="C262" s="170"/>
      <c r="D262" s="169"/>
      <c r="E262" s="171"/>
      <c r="F262" s="170"/>
      <c r="G262" s="168"/>
      <c r="H262" s="168"/>
      <c r="I262" s="169"/>
      <c r="J262" s="169"/>
      <c r="K262" s="169"/>
      <c r="L262" s="169"/>
      <c r="M262" s="169"/>
      <c r="N262" s="169"/>
      <c r="O262" s="169"/>
      <c r="P262" s="169"/>
      <c r="Q262" s="169"/>
      <c r="R262" s="169"/>
      <c r="S262" s="169"/>
      <c r="T262" s="169"/>
      <c r="U262" s="169"/>
      <c r="V262" s="169"/>
      <c r="W262" s="169"/>
      <c r="X262" s="169"/>
      <c r="Y262" s="169"/>
      <c r="Z262" s="169"/>
    </row>
    <row r="263" spans="1:26" ht="15.75" customHeight="1" x14ac:dyDescent="0.25">
      <c r="A263" s="168"/>
      <c r="B263" s="169"/>
      <c r="C263" s="170"/>
      <c r="D263" s="169"/>
      <c r="E263" s="171"/>
      <c r="F263" s="170"/>
      <c r="G263" s="168"/>
      <c r="H263" s="168"/>
      <c r="I263" s="169"/>
      <c r="J263" s="169"/>
      <c r="K263" s="169"/>
      <c r="L263" s="169"/>
      <c r="M263" s="169"/>
      <c r="N263" s="169"/>
      <c r="O263" s="169"/>
      <c r="P263" s="169"/>
      <c r="Q263" s="169"/>
      <c r="R263" s="169"/>
      <c r="S263" s="169"/>
      <c r="T263" s="169"/>
      <c r="U263" s="169"/>
      <c r="V263" s="169"/>
      <c r="W263" s="169"/>
      <c r="X263" s="169"/>
      <c r="Y263" s="169"/>
      <c r="Z263" s="169"/>
    </row>
    <row r="264" spans="1:26" ht="15.75" customHeight="1" x14ac:dyDescent="0.25">
      <c r="A264" s="168"/>
      <c r="B264" s="169"/>
      <c r="C264" s="170"/>
      <c r="D264" s="169"/>
      <c r="E264" s="171"/>
      <c r="F264" s="170"/>
      <c r="G264" s="168"/>
      <c r="H264" s="168"/>
      <c r="I264" s="169"/>
      <c r="J264" s="169"/>
      <c r="K264" s="169"/>
      <c r="L264" s="169"/>
      <c r="M264" s="169"/>
      <c r="N264" s="169"/>
      <c r="O264" s="169"/>
      <c r="P264" s="169"/>
      <c r="Q264" s="169"/>
      <c r="R264" s="169"/>
      <c r="S264" s="169"/>
      <c r="T264" s="169"/>
      <c r="U264" s="169"/>
      <c r="V264" s="169"/>
      <c r="W264" s="169"/>
      <c r="X264" s="169"/>
      <c r="Y264" s="169"/>
      <c r="Z264" s="169"/>
    </row>
    <row r="265" spans="1:26" ht="15.75" customHeight="1" x14ac:dyDescent="0.25">
      <c r="A265" s="168"/>
      <c r="B265" s="169"/>
      <c r="C265" s="170"/>
      <c r="D265" s="169"/>
      <c r="E265" s="171"/>
      <c r="F265" s="170"/>
      <c r="G265" s="168"/>
      <c r="H265" s="168"/>
      <c r="I265" s="169"/>
      <c r="J265" s="169"/>
      <c r="K265" s="169"/>
      <c r="L265" s="169"/>
      <c r="M265" s="169"/>
      <c r="N265" s="169"/>
      <c r="O265" s="169"/>
      <c r="P265" s="169"/>
      <c r="Q265" s="169"/>
      <c r="R265" s="169"/>
      <c r="S265" s="169"/>
      <c r="T265" s="169"/>
      <c r="U265" s="169"/>
      <c r="V265" s="169"/>
      <c r="W265" s="169"/>
      <c r="X265" s="169"/>
      <c r="Y265" s="169"/>
      <c r="Z265" s="169"/>
    </row>
    <row r="266" spans="1:26" ht="15.75" customHeight="1" x14ac:dyDescent="0.25">
      <c r="A266" s="168"/>
      <c r="B266" s="169"/>
      <c r="C266" s="170"/>
      <c r="D266" s="169"/>
      <c r="E266" s="171"/>
      <c r="F266" s="170"/>
      <c r="G266" s="168"/>
      <c r="H266" s="168"/>
      <c r="I266" s="169"/>
      <c r="J266" s="169"/>
      <c r="K266" s="169"/>
      <c r="L266" s="169"/>
      <c r="M266" s="169"/>
      <c r="N266" s="169"/>
      <c r="O266" s="169"/>
      <c r="P266" s="169"/>
      <c r="Q266" s="169"/>
      <c r="R266" s="169"/>
      <c r="S266" s="169"/>
      <c r="T266" s="169"/>
      <c r="U266" s="169"/>
      <c r="V266" s="169"/>
      <c r="W266" s="169"/>
      <c r="X266" s="169"/>
      <c r="Y266" s="169"/>
      <c r="Z266" s="169"/>
    </row>
    <row r="267" spans="1:26" ht="15.75" customHeight="1" x14ac:dyDescent="0.25">
      <c r="A267" s="168"/>
      <c r="B267" s="169"/>
      <c r="C267" s="170"/>
      <c r="D267" s="169"/>
      <c r="E267" s="171"/>
      <c r="F267" s="170"/>
      <c r="G267" s="168"/>
      <c r="H267" s="168"/>
      <c r="I267" s="169"/>
      <c r="J267" s="169"/>
      <c r="K267" s="169"/>
      <c r="L267" s="169"/>
      <c r="M267" s="169"/>
      <c r="N267" s="169"/>
      <c r="O267" s="169"/>
      <c r="P267" s="169"/>
      <c r="Q267" s="169"/>
      <c r="R267" s="169"/>
      <c r="S267" s="169"/>
      <c r="T267" s="169"/>
      <c r="U267" s="169"/>
      <c r="V267" s="169"/>
      <c r="W267" s="169"/>
      <c r="X267" s="169"/>
      <c r="Y267" s="169"/>
      <c r="Z267" s="169"/>
    </row>
    <row r="268" spans="1:26" ht="15.75" customHeight="1" x14ac:dyDescent="0.25">
      <c r="A268" s="168"/>
      <c r="B268" s="169"/>
      <c r="C268" s="170"/>
      <c r="D268" s="169"/>
      <c r="E268" s="171"/>
      <c r="F268" s="170"/>
      <c r="G268" s="168"/>
      <c r="H268" s="168"/>
      <c r="I268" s="169"/>
      <c r="J268" s="169"/>
      <c r="K268" s="169"/>
      <c r="L268" s="169"/>
      <c r="M268" s="169"/>
      <c r="N268" s="169"/>
      <c r="O268" s="169"/>
      <c r="P268" s="169"/>
      <c r="Q268" s="169"/>
      <c r="R268" s="169"/>
      <c r="S268" s="169"/>
      <c r="T268" s="169"/>
      <c r="U268" s="169"/>
      <c r="V268" s="169"/>
      <c r="W268" s="169"/>
      <c r="X268" s="169"/>
      <c r="Y268" s="169"/>
      <c r="Z268" s="169"/>
    </row>
    <row r="269" spans="1:26" ht="15.75" customHeight="1" x14ac:dyDescent="0.25">
      <c r="A269" s="168"/>
      <c r="B269" s="169"/>
      <c r="C269" s="170"/>
      <c r="D269" s="169"/>
      <c r="E269" s="171"/>
      <c r="F269" s="170"/>
      <c r="G269" s="168"/>
      <c r="H269" s="168"/>
      <c r="I269" s="169"/>
      <c r="J269" s="169"/>
      <c r="K269" s="169"/>
      <c r="L269" s="169"/>
      <c r="M269" s="169"/>
      <c r="N269" s="169"/>
      <c r="O269" s="169"/>
      <c r="P269" s="169"/>
      <c r="Q269" s="169"/>
      <c r="R269" s="169"/>
      <c r="S269" s="169"/>
      <c r="T269" s="169"/>
      <c r="U269" s="169"/>
      <c r="V269" s="169"/>
      <c r="W269" s="169"/>
      <c r="X269" s="169"/>
      <c r="Y269" s="169"/>
      <c r="Z269" s="169"/>
    </row>
    <row r="270" spans="1:26" ht="15.75" customHeight="1" x14ac:dyDescent="0.25">
      <c r="A270" s="168"/>
      <c r="B270" s="169"/>
      <c r="C270" s="170"/>
      <c r="D270" s="169"/>
      <c r="E270" s="171"/>
      <c r="F270" s="170"/>
      <c r="G270" s="168"/>
      <c r="H270" s="168"/>
      <c r="I270" s="169"/>
      <c r="J270" s="169"/>
      <c r="K270" s="169"/>
      <c r="L270" s="169"/>
      <c r="M270" s="169"/>
      <c r="N270" s="169"/>
      <c r="O270" s="169"/>
      <c r="P270" s="169"/>
      <c r="Q270" s="169"/>
      <c r="R270" s="169"/>
      <c r="S270" s="169"/>
      <c r="T270" s="169"/>
      <c r="U270" s="169"/>
      <c r="V270" s="169"/>
      <c r="W270" s="169"/>
      <c r="X270" s="169"/>
      <c r="Y270" s="169"/>
      <c r="Z270" s="169"/>
    </row>
    <row r="271" spans="1:26" ht="15.75" customHeight="1" x14ac:dyDescent="0.25">
      <c r="A271" s="168"/>
      <c r="B271" s="169"/>
      <c r="C271" s="170"/>
      <c r="D271" s="169"/>
      <c r="E271" s="171"/>
      <c r="F271" s="170"/>
      <c r="G271" s="168"/>
      <c r="H271" s="168"/>
      <c r="I271" s="169"/>
      <c r="J271" s="169"/>
      <c r="K271" s="169"/>
      <c r="L271" s="169"/>
      <c r="M271" s="169"/>
      <c r="N271" s="169"/>
      <c r="O271" s="169"/>
      <c r="P271" s="169"/>
      <c r="Q271" s="169"/>
      <c r="R271" s="169"/>
      <c r="S271" s="169"/>
      <c r="T271" s="169"/>
      <c r="U271" s="169"/>
      <c r="V271" s="169"/>
      <c r="W271" s="169"/>
      <c r="X271" s="169"/>
      <c r="Y271" s="169"/>
      <c r="Z271" s="169"/>
    </row>
    <row r="272" spans="1:26" ht="15.75" customHeight="1" x14ac:dyDescent="0.25">
      <c r="A272" s="168"/>
      <c r="B272" s="169"/>
      <c r="C272" s="170"/>
      <c r="D272" s="169"/>
      <c r="E272" s="171"/>
      <c r="F272" s="170"/>
      <c r="G272" s="168"/>
      <c r="H272" s="168"/>
      <c r="I272" s="169"/>
      <c r="J272" s="169"/>
      <c r="K272" s="169"/>
      <c r="L272" s="169"/>
      <c r="M272" s="169"/>
      <c r="N272" s="169"/>
      <c r="O272" s="169"/>
      <c r="P272" s="169"/>
      <c r="Q272" s="169"/>
      <c r="R272" s="169"/>
      <c r="S272" s="169"/>
      <c r="T272" s="169"/>
      <c r="U272" s="169"/>
      <c r="V272" s="169"/>
      <c r="W272" s="169"/>
      <c r="X272" s="169"/>
      <c r="Y272" s="169"/>
      <c r="Z272" s="169"/>
    </row>
    <row r="273" spans="1:26" ht="15.75" customHeight="1" x14ac:dyDescent="0.25">
      <c r="A273" s="168"/>
      <c r="B273" s="169"/>
      <c r="C273" s="170"/>
      <c r="D273" s="169"/>
      <c r="E273" s="171"/>
      <c r="F273" s="170"/>
      <c r="G273" s="168"/>
      <c r="H273" s="168"/>
      <c r="I273" s="169"/>
      <c r="J273" s="169"/>
      <c r="K273" s="169"/>
      <c r="L273" s="169"/>
      <c r="M273" s="169"/>
      <c r="N273" s="169"/>
      <c r="O273" s="169"/>
      <c r="P273" s="169"/>
      <c r="Q273" s="169"/>
      <c r="R273" s="169"/>
      <c r="S273" s="169"/>
      <c r="T273" s="169"/>
      <c r="U273" s="169"/>
      <c r="V273" s="169"/>
      <c r="W273" s="169"/>
      <c r="X273" s="169"/>
      <c r="Y273" s="169"/>
      <c r="Z273" s="169"/>
    </row>
    <row r="274" spans="1:26" ht="15.75" customHeight="1" x14ac:dyDescent="0.25">
      <c r="A274" s="168"/>
      <c r="B274" s="169"/>
      <c r="C274" s="170"/>
      <c r="D274" s="169"/>
      <c r="E274" s="171"/>
      <c r="F274" s="170"/>
      <c r="G274" s="168"/>
      <c r="H274" s="168"/>
      <c r="I274" s="169"/>
      <c r="J274" s="169"/>
      <c r="K274" s="169"/>
      <c r="L274" s="169"/>
      <c r="M274" s="169"/>
      <c r="N274" s="169"/>
      <c r="O274" s="169"/>
      <c r="P274" s="169"/>
      <c r="Q274" s="169"/>
      <c r="R274" s="169"/>
      <c r="S274" s="169"/>
      <c r="T274" s="169"/>
      <c r="U274" s="169"/>
      <c r="V274" s="169"/>
      <c r="W274" s="169"/>
      <c r="X274" s="169"/>
      <c r="Y274" s="169"/>
      <c r="Z274" s="169"/>
    </row>
    <row r="275" spans="1:26" ht="15.75" customHeight="1" x14ac:dyDescent="0.25">
      <c r="A275" s="168"/>
      <c r="B275" s="169"/>
      <c r="C275" s="170"/>
      <c r="D275" s="169"/>
      <c r="E275" s="171"/>
      <c r="F275" s="170"/>
      <c r="G275" s="168"/>
      <c r="H275" s="168"/>
      <c r="I275" s="169"/>
      <c r="J275" s="169"/>
      <c r="K275" s="169"/>
      <c r="L275" s="169"/>
      <c r="M275" s="169"/>
      <c r="N275" s="169"/>
      <c r="O275" s="169"/>
      <c r="P275" s="169"/>
      <c r="Q275" s="169"/>
      <c r="R275" s="169"/>
      <c r="S275" s="169"/>
      <c r="T275" s="169"/>
      <c r="U275" s="169"/>
      <c r="V275" s="169"/>
      <c r="W275" s="169"/>
      <c r="X275" s="169"/>
      <c r="Y275" s="169"/>
      <c r="Z275" s="169"/>
    </row>
    <row r="276" spans="1:26" ht="15.75" customHeight="1" x14ac:dyDescent="0.25">
      <c r="A276" s="168"/>
      <c r="B276" s="169"/>
      <c r="C276" s="170"/>
      <c r="D276" s="169"/>
      <c r="E276" s="171"/>
      <c r="F276" s="170"/>
      <c r="G276" s="168"/>
      <c r="H276" s="168"/>
      <c r="I276" s="169"/>
      <c r="J276" s="169"/>
      <c r="K276" s="169"/>
      <c r="L276" s="169"/>
      <c r="M276" s="169"/>
      <c r="N276" s="169"/>
      <c r="O276" s="169"/>
      <c r="P276" s="169"/>
      <c r="Q276" s="169"/>
      <c r="R276" s="169"/>
      <c r="S276" s="169"/>
      <c r="T276" s="169"/>
      <c r="U276" s="169"/>
      <c r="V276" s="169"/>
      <c r="W276" s="169"/>
      <c r="X276" s="169"/>
      <c r="Y276" s="169"/>
      <c r="Z276" s="169"/>
    </row>
    <row r="277" spans="1:26" ht="15.75" customHeight="1" x14ac:dyDescent="0.25">
      <c r="A277" s="168"/>
      <c r="B277" s="169"/>
      <c r="C277" s="170"/>
      <c r="D277" s="169"/>
      <c r="E277" s="171"/>
      <c r="F277" s="170"/>
      <c r="G277" s="168"/>
      <c r="H277" s="168"/>
      <c r="I277" s="169"/>
      <c r="J277" s="169"/>
      <c r="K277" s="169"/>
      <c r="L277" s="169"/>
      <c r="M277" s="169"/>
      <c r="N277" s="169"/>
      <c r="O277" s="169"/>
      <c r="P277" s="169"/>
      <c r="Q277" s="169"/>
      <c r="R277" s="169"/>
      <c r="S277" s="169"/>
      <c r="T277" s="169"/>
      <c r="U277" s="169"/>
      <c r="V277" s="169"/>
      <c r="W277" s="169"/>
      <c r="X277" s="169"/>
      <c r="Y277" s="169"/>
      <c r="Z277" s="169"/>
    </row>
    <row r="278" spans="1:26" ht="15.75" customHeight="1" x14ac:dyDescent="0.25">
      <c r="A278" s="168"/>
      <c r="B278" s="169"/>
      <c r="C278" s="170"/>
      <c r="D278" s="169"/>
      <c r="E278" s="171"/>
      <c r="F278" s="170"/>
      <c r="G278" s="168"/>
      <c r="H278" s="168"/>
      <c r="I278" s="169"/>
      <c r="J278" s="169"/>
      <c r="K278" s="169"/>
      <c r="L278" s="169"/>
      <c r="M278" s="169"/>
      <c r="N278" s="169"/>
      <c r="O278" s="169"/>
      <c r="P278" s="169"/>
      <c r="Q278" s="169"/>
      <c r="R278" s="169"/>
      <c r="S278" s="169"/>
      <c r="T278" s="169"/>
      <c r="U278" s="169"/>
      <c r="V278" s="169"/>
      <c r="W278" s="169"/>
      <c r="X278" s="169"/>
      <c r="Y278" s="169"/>
      <c r="Z278" s="169"/>
    </row>
    <row r="279" spans="1:26" ht="15.75" customHeight="1" x14ac:dyDescent="0.25">
      <c r="A279" s="168"/>
      <c r="B279" s="169"/>
      <c r="C279" s="170"/>
      <c r="D279" s="169"/>
      <c r="E279" s="171"/>
      <c r="F279" s="170"/>
      <c r="G279" s="168"/>
      <c r="H279" s="168"/>
      <c r="I279" s="169"/>
      <c r="J279" s="169"/>
      <c r="K279" s="169"/>
      <c r="L279" s="169"/>
      <c r="M279" s="169"/>
      <c r="N279" s="169"/>
      <c r="O279" s="169"/>
      <c r="P279" s="169"/>
      <c r="Q279" s="169"/>
      <c r="R279" s="169"/>
      <c r="S279" s="169"/>
      <c r="T279" s="169"/>
      <c r="U279" s="169"/>
      <c r="V279" s="169"/>
      <c r="W279" s="169"/>
      <c r="X279" s="169"/>
      <c r="Y279" s="169"/>
      <c r="Z279" s="169"/>
    </row>
    <row r="280" spans="1:26" ht="15.75" customHeight="1" x14ac:dyDescent="0.25">
      <c r="A280" s="168"/>
      <c r="B280" s="169"/>
      <c r="C280" s="170"/>
      <c r="D280" s="169"/>
      <c r="E280" s="171"/>
      <c r="F280" s="170"/>
      <c r="G280" s="168"/>
      <c r="H280" s="168"/>
      <c r="I280" s="169"/>
      <c r="J280" s="169"/>
      <c r="K280" s="169"/>
      <c r="L280" s="169"/>
      <c r="M280" s="169"/>
      <c r="N280" s="169"/>
      <c r="O280" s="169"/>
      <c r="P280" s="169"/>
      <c r="Q280" s="169"/>
      <c r="R280" s="169"/>
      <c r="S280" s="169"/>
      <c r="T280" s="169"/>
      <c r="U280" s="169"/>
      <c r="V280" s="169"/>
      <c r="W280" s="169"/>
      <c r="X280" s="169"/>
      <c r="Y280" s="169"/>
      <c r="Z280" s="169"/>
    </row>
    <row r="281" spans="1:26" ht="15.75" customHeight="1" x14ac:dyDescent="0.25">
      <c r="A281" s="168"/>
      <c r="B281" s="169"/>
      <c r="C281" s="170"/>
      <c r="D281" s="169"/>
      <c r="E281" s="171"/>
      <c r="F281" s="170"/>
      <c r="G281" s="168"/>
      <c r="H281" s="168"/>
      <c r="I281" s="169"/>
      <c r="J281" s="169"/>
      <c r="K281" s="169"/>
      <c r="L281" s="169"/>
      <c r="M281" s="169"/>
      <c r="N281" s="169"/>
      <c r="O281" s="169"/>
      <c r="P281" s="169"/>
      <c r="Q281" s="169"/>
      <c r="R281" s="169"/>
      <c r="S281" s="169"/>
      <c r="T281" s="169"/>
      <c r="U281" s="169"/>
      <c r="V281" s="169"/>
      <c r="W281" s="169"/>
      <c r="X281" s="169"/>
      <c r="Y281" s="169"/>
      <c r="Z281" s="169"/>
    </row>
    <row r="282" spans="1:26" ht="15.75" customHeight="1" x14ac:dyDescent="0.25">
      <c r="A282" s="168"/>
      <c r="B282" s="169"/>
      <c r="C282" s="170"/>
      <c r="D282" s="169"/>
      <c r="E282" s="171"/>
      <c r="F282" s="170"/>
      <c r="G282" s="168"/>
      <c r="H282" s="168"/>
      <c r="I282" s="169"/>
      <c r="J282" s="169"/>
      <c r="K282" s="169"/>
      <c r="L282" s="169"/>
      <c r="M282" s="169"/>
      <c r="N282" s="169"/>
      <c r="O282" s="169"/>
      <c r="P282" s="169"/>
      <c r="Q282" s="169"/>
      <c r="R282" s="169"/>
      <c r="S282" s="169"/>
      <c r="T282" s="169"/>
      <c r="U282" s="169"/>
      <c r="V282" s="169"/>
      <c r="W282" s="169"/>
      <c r="X282" s="169"/>
      <c r="Y282" s="169"/>
      <c r="Z282" s="169"/>
    </row>
    <row r="283" spans="1:26" ht="15.75" customHeight="1" x14ac:dyDescent="0.25">
      <c r="A283" s="168"/>
      <c r="B283" s="169"/>
      <c r="C283" s="170"/>
      <c r="D283" s="169"/>
      <c r="E283" s="171"/>
      <c r="F283" s="170"/>
      <c r="G283" s="168"/>
      <c r="H283" s="168"/>
      <c r="I283" s="169"/>
      <c r="J283" s="169"/>
      <c r="K283" s="169"/>
      <c r="L283" s="169"/>
      <c r="M283" s="169"/>
      <c r="N283" s="169"/>
      <c r="O283" s="169"/>
      <c r="P283" s="169"/>
      <c r="Q283" s="169"/>
      <c r="R283" s="169"/>
      <c r="S283" s="169"/>
      <c r="T283" s="169"/>
      <c r="U283" s="169"/>
      <c r="V283" s="169"/>
      <c r="W283" s="169"/>
      <c r="X283" s="169"/>
      <c r="Y283" s="169"/>
      <c r="Z283" s="169"/>
    </row>
    <row r="284" spans="1:26" ht="15.75" customHeight="1" x14ac:dyDescent="0.25">
      <c r="A284" s="168"/>
      <c r="B284" s="169"/>
      <c r="C284" s="170"/>
      <c r="D284" s="169"/>
      <c r="E284" s="171"/>
      <c r="F284" s="170"/>
      <c r="G284" s="168"/>
      <c r="H284" s="168"/>
      <c r="I284" s="169"/>
      <c r="J284" s="169"/>
      <c r="K284" s="169"/>
      <c r="L284" s="169"/>
      <c r="M284" s="169"/>
      <c r="N284" s="169"/>
      <c r="O284" s="169"/>
      <c r="P284" s="169"/>
      <c r="Q284" s="169"/>
      <c r="R284" s="169"/>
      <c r="S284" s="169"/>
      <c r="T284" s="169"/>
      <c r="U284" s="169"/>
      <c r="V284" s="169"/>
      <c r="W284" s="169"/>
      <c r="X284" s="169"/>
      <c r="Y284" s="169"/>
      <c r="Z284" s="169"/>
    </row>
    <row r="285" spans="1:26" ht="15.75" customHeight="1" x14ac:dyDescent="0.25">
      <c r="A285" s="168"/>
      <c r="B285" s="169"/>
      <c r="C285" s="170"/>
      <c r="D285" s="169"/>
      <c r="E285" s="171"/>
      <c r="F285" s="170"/>
      <c r="G285" s="168"/>
      <c r="H285" s="168"/>
      <c r="I285" s="169"/>
      <c r="J285" s="169"/>
      <c r="K285" s="169"/>
      <c r="L285" s="169"/>
      <c r="M285" s="169"/>
      <c r="N285" s="169"/>
      <c r="O285" s="169"/>
      <c r="P285" s="169"/>
      <c r="Q285" s="169"/>
      <c r="R285" s="169"/>
      <c r="S285" s="169"/>
      <c r="T285" s="169"/>
      <c r="U285" s="169"/>
      <c r="V285" s="169"/>
      <c r="W285" s="169"/>
      <c r="X285" s="169"/>
      <c r="Y285" s="169"/>
      <c r="Z285" s="169"/>
    </row>
    <row r="286" spans="1:26" ht="15.75" customHeight="1" x14ac:dyDescent="0.25">
      <c r="A286" s="168"/>
      <c r="B286" s="169"/>
      <c r="C286" s="170"/>
      <c r="D286" s="169"/>
      <c r="E286" s="171"/>
      <c r="F286" s="170"/>
      <c r="G286" s="168"/>
      <c r="H286" s="168"/>
      <c r="I286" s="169"/>
      <c r="J286" s="169"/>
      <c r="K286" s="169"/>
      <c r="L286" s="169"/>
      <c r="M286" s="169"/>
      <c r="N286" s="169"/>
      <c r="O286" s="169"/>
      <c r="P286" s="169"/>
      <c r="Q286" s="169"/>
      <c r="R286" s="169"/>
      <c r="S286" s="169"/>
      <c r="T286" s="169"/>
      <c r="U286" s="169"/>
      <c r="V286" s="169"/>
      <c r="W286" s="169"/>
      <c r="X286" s="169"/>
      <c r="Y286" s="169"/>
      <c r="Z286" s="169"/>
    </row>
    <row r="287" spans="1:26" ht="15.75" customHeight="1" x14ac:dyDescent="0.25">
      <c r="A287" s="168"/>
      <c r="B287" s="169"/>
      <c r="C287" s="170"/>
      <c r="D287" s="169"/>
      <c r="E287" s="171"/>
      <c r="F287" s="170"/>
      <c r="G287" s="168"/>
      <c r="H287" s="168"/>
      <c r="I287" s="169"/>
      <c r="J287" s="169"/>
      <c r="K287" s="169"/>
      <c r="L287" s="169"/>
      <c r="M287" s="169"/>
      <c r="N287" s="169"/>
      <c r="O287" s="169"/>
      <c r="P287" s="169"/>
      <c r="Q287" s="169"/>
      <c r="R287" s="169"/>
      <c r="S287" s="169"/>
      <c r="T287" s="169"/>
      <c r="U287" s="169"/>
      <c r="V287" s="169"/>
      <c r="W287" s="169"/>
      <c r="X287" s="169"/>
      <c r="Y287" s="169"/>
      <c r="Z287" s="169"/>
    </row>
    <row r="288" spans="1:26" ht="15.75" customHeight="1" x14ac:dyDescent="0.25">
      <c r="A288" s="168"/>
      <c r="B288" s="169"/>
      <c r="C288" s="170"/>
      <c r="D288" s="169"/>
      <c r="E288" s="171"/>
      <c r="F288" s="170"/>
      <c r="G288" s="168"/>
      <c r="H288" s="168"/>
      <c r="I288" s="169"/>
      <c r="J288" s="169"/>
      <c r="K288" s="169"/>
      <c r="L288" s="169"/>
      <c r="M288" s="169"/>
      <c r="N288" s="169"/>
      <c r="O288" s="169"/>
      <c r="P288" s="169"/>
      <c r="Q288" s="169"/>
      <c r="R288" s="169"/>
      <c r="S288" s="169"/>
      <c r="T288" s="169"/>
      <c r="U288" s="169"/>
      <c r="V288" s="169"/>
      <c r="W288" s="169"/>
      <c r="X288" s="169"/>
      <c r="Y288" s="169"/>
      <c r="Z288" s="169"/>
    </row>
    <row r="289" spans="1:26" ht="15.75" customHeight="1" x14ac:dyDescent="0.25">
      <c r="A289" s="168"/>
      <c r="B289" s="169"/>
      <c r="C289" s="170"/>
      <c r="D289" s="169"/>
      <c r="E289" s="171"/>
      <c r="F289" s="170"/>
      <c r="G289" s="168"/>
      <c r="H289" s="168"/>
      <c r="I289" s="169"/>
      <c r="J289" s="169"/>
      <c r="K289" s="169"/>
      <c r="L289" s="169"/>
      <c r="M289" s="169"/>
      <c r="N289" s="169"/>
      <c r="O289" s="169"/>
      <c r="P289" s="169"/>
      <c r="Q289" s="169"/>
      <c r="R289" s="169"/>
      <c r="S289" s="169"/>
      <c r="T289" s="169"/>
      <c r="U289" s="169"/>
      <c r="V289" s="169"/>
      <c r="W289" s="169"/>
      <c r="X289" s="169"/>
      <c r="Y289" s="169"/>
      <c r="Z289" s="169"/>
    </row>
    <row r="290" spans="1:26" ht="15.75" customHeight="1" x14ac:dyDescent="0.25">
      <c r="A290" s="168"/>
      <c r="B290" s="169"/>
      <c r="C290" s="170"/>
      <c r="D290" s="169"/>
      <c r="E290" s="171"/>
      <c r="F290" s="170"/>
      <c r="G290" s="168"/>
      <c r="H290" s="168"/>
      <c r="I290" s="169"/>
      <c r="J290" s="169"/>
      <c r="K290" s="169"/>
      <c r="L290" s="169"/>
      <c r="M290" s="169"/>
      <c r="N290" s="169"/>
      <c r="O290" s="169"/>
      <c r="P290" s="169"/>
      <c r="Q290" s="169"/>
      <c r="R290" s="169"/>
      <c r="S290" s="169"/>
      <c r="T290" s="169"/>
      <c r="U290" s="169"/>
      <c r="V290" s="169"/>
      <c r="W290" s="169"/>
      <c r="X290" s="169"/>
      <c r="Y290" s="169"/>
      <c r="Z290" s="169"/>
    </row>
    <row r="291" spans="1:26" ht="15.75" customHeight="1" x14ac:dyDescent="0.25">
      <c r="A291" s="168"/>
      <c r="B291" s="169"/>
      <c r="C291" s="170"/>
      <c r="D291" s="169"/>
      <c r="E291" s="171"/>
      <c r="F291" s="170"/>
      <c r="G291" s="168"/>
      <c r="H291" s="168"/>
      <c r="I291" s="169"/>
      <c r="J291" s="169"/>
      <c r="K291" s="169"/>
      <c r="L291" s="169"/>
      <c r="M291" s="169"/>
      <c r="N291" s="169"/>
      <c r="O291" s="169"/>
      <c r="P291" s="169"/>
      <c r="Q291" s="169"/>
      <c r="R291" s="169"/>
      <c r="S291" s="169"/>
      <c r="T291" s="169"/>
      <c r="U291" s="169"/>
      <c r="V291" s="169"/>
      <c r="W291" s="169"/>
      <c r="X291" s="169"/>
      <c r="Y291" s="169"/>
      <c r="Z291" s="169"/>
    </row>
    <row r="292" spans="1:26" ht="15.75" customHeight="1" x14ac:dyDescent="0.25">
      <c r="A292" s="168"/>
      <c r="B292" s="169"/>
      <c r="C292" s="170"/>
      <c r="D292" s="169"/>
      <c r="E292" s="171"/>
      <c r="F292" s="170"/>
      <c r="G292" s="168"/>
      <c r="H292" s="168"/>
      <c r="I292" s="169"/>
      <c r="J292" s="169"/>
      <c r="K292" s="169"/>
      <c r="L292" s="169"/>
      <c r="M292" s="169"/>
      <c r="N292" s="169"/>
      <c r="O292" s="169"/>
      <c r="P292" s="169"/>
      <c r="Q292" s="169"/>
      <c r="R292" s="169"/>
      <c r="S292" s="169"/>
      <c r="T292" s="169"/>
      <c r="U292" s="169"/>
      <c r="V292" s="169"/>
      <c r="W292" s="169"/>
      <c r="X292" s="169"/>
      <c r="Y292" s="169"/>
      <c r="Z292" s="169"/>
    </row>
    <row r="293" spans="1:26" ht="15.75" customHeight="1" x14ac:dyDescent="0.25">
      <c r="A293" s="168"/>
      <c r="B293" s="169"/>
      <c r="C293" s="170"/>
      <c r="D293" s="169"/>
      <c r="E293" s="171"/>
      <c r="F293" s="170"/>
      <c r="G293" s="168"/>
      <c r="H293" s="168"/>
      <c r="I293" s="169"/>
      <c r="J293" s="169"/>
      <c r="K293" s="169"/>
      <c r="L293" s="169"/>
      <c r="M293" s="169"/>
      <c r="N293" s="169"/>
      <c r="O293" s="169"/>
      <c r="P293" s="169"/>
      <c r="Q293" s="169"/>
      <c r="R293" s="169"/>
      <c r="S293" s="169"/>
      <c r="T293" s="169"/>
      <c r="U293" s="169"/>
      <c r="V293" s="169"/>
      <c r="W293" s="169"/>
      <c r="X293" s="169"/>
      <c r="Y293" s="169"/>
      <c r="Z293" s="169"/>
    </row>
    <row r="294" spans="1:26" ht="15.75" customHeight="1" x14ac:dyDescent="0.25">
      <c r="A294" s="168"/>
      <c r="B294" s="169"/>
      <c r="C294" s="170"/>
      <c r="D294" s="169"/>
      <c r="E294" s="171"/>
      <c r="F294" s="170"/>
      <c r="G294" s="168"/>
      <c r="H294" s="168"/>
      <c r="I294" s="169"/>
      <c r="J294" s="169"/>
      <c r="K294" s="169"/>
      <c r="L294" s="169"/>
      <c r="M294" s="169"/>
      <c r="N294" s="169"/>
      <c r="O294" s="169"/>
      <c r="P294" s="169"/>
      <c r="Q294" s="169"/>
      <c r="R294" s="169"/>
      <c r="S294" s="169"/>
      <c r="T294" s="169"/>
      <c r="U294" s="169"/>
      <c r="V294" s="169"/>
      <c r="W294" s="169"/>
      <c r="X294" s="169"/>
      <c r="Y294" s="169"/>
      <c r="Z294" s="169"/>
    </row>
    <row r="295" spans="1:26" ht="15.75" customHeight="1" x14ac:dyDescent="0.25">
      <c r="A295" s="168"/>
      <c r="B295" s="169"/>
      <c r="C295" s="170"/>
      <c r="D295" s="169"/>
      <c r="E295" s="171"/>
      <c r="F295" s="170"/>
      <c r="G295" s="168"/>
      <c r="H295" s="168"/>
      <c r="I295" s="169"/>
      <c r="J295" s="169"/>
      <c r="K295" s="169"/>
      <c r="L295" s="169"/>
      <c r="M295" s="169"/>
      <c r="N295" s="169"/>
      <c r="O295" s="169"/>
      <c r="P295" s="169"/>
      <c r="Q295" s="169"/>
      <c r="R295" s="169"/>
      <c r="S295" s="169"/>
      <c r="T295" s="169"/>
      <c r="U295" s="169"/>
      <c r="V295" s="169"/>
      <c r="W295" s="169"/>
      <c r="X295" s="169"/>
      <c r="Y295" s="169"/>
      <c r="Z295" s="169"/>
    </row>
    <row r="296" spans="1:26" ht="15.75" customHeight="1" x14ac:dyDescent="0.25">
      <c r="A296" s="168"/>
      <c r="B296" s="169"/>
      <c r="C296" s="170"/>
      <c r="D296" s="169"/>
      <c r="E296" s="171"/>
      <c r="F296" s="170"/>
      <c r="G296" s="168"/>
      <c r="H296" s="168"/>
      <c r="I296" s="169"/>
      <c r="J296" s="169"/>
      <c r="K296" s="169"/>
      <c r="L296" s="169"/>
      <c r="M296" s="169"/>
      <c r="N296" s="169"/>
      <c r="O296" s="169"/>
      <c r="P296" s="169"/>
      <c r="Q296" s="169"/>
      <c r="R296" s="169"/>
      <c r="S296" s="169"/>
      <c r="T296" s="169"/>
      <c r="U296" s="169"/>
      <c r="V296" s="169"/>
      <c r="W296" s="169"/>
      <c r="X296" s="169"/>
      <c r="Y296" s="169"/>
      <c r="Z296" s="169"/>
    </row>
    <row r="297" spans="1:26" ht="15.75" customHeight="1" x14ac:dyDescent="0.25">
      <c r="A297" s="168"/>
      <c r="B297" s="169"/>
      <c r="C297" s="170"/>
      <c r="D297" s="169"/>
      <c r="E297" s="171"/>
      <c r="F297" s="170"/>
      <c r="G297" s="168"/>
      <c r="H297" s="168"/>
      <c r="I297" s="169"/>
      <c r="J297" s="169"/>
      <c r="K297" s="169"/>
      <c r="L297" s="169"/>
      <c r="M297" s="169"/>
      <c r="N297" s="169"/>
      <c r="O297" s="169"/>
      <c r="P297" s="169"/>
      <c r="Q297" s="169"/>
      <c r="R297" s="169"/>
      <c r="S297" s="169"/>
      <c r="T297" s="169"/>
      <c r="U297" s="169"/>
      <c r="V297" s="169"/>
      <c r="W297" s="169"/>
      <c r="X297" s="169"/>
      <c r="Y297" s="169"/>
      <c r="Z297" s="169"/>
    </row>
    <row r="298" spans="1:26" ht="15.75" customHeight="1" x14ac:dyDescent="0.25">
      <c r="A298" s="168"/>
      <c r="B298" s="169"/>
      <c r="C298" s="170"/>
      <c r="D298" s="169"/>
      <c r="E298" s="171"/>
      <c r="F298" s="170"/>
      <c r="G298" s="168"/>
      <c r="H298" s="168"/>
      <c r="I298" s="169"/>
      <c r="J298" s="169"/>
      <c r="K298" s="169"/>
      <c r="L298" s="169"/>
      <c r="M298" s="169"/>
      <c r="N298" s="169"/>
      <c r="O298" s="169"/>
      <c r="P298" s="169"/>
      <c r="Q298" s="169"/>
      <c r="R298" s="169"/>
      <c r="S298" s="169"/>
      <c r="T298" s="169"/>
      <c r="U298" s="169"/>
      <c r="V298" s="169"/>
      <c r="W298" s="169"/>
      <c r="X298" s="169"/>
      <c r="Y298" s="169"/>
      <c r="Z298" s="169"/>
    </row>
    <row r="299" spans="1:26" ht="15.75" customHeight="1" x14ac:dyDescent="0.25">
      <c r="A299" s="168"/>
      <c r="B299" s="169"/>
      <c r="C299" s="170"/>
      <c r="D299" s="169"/>
      <c r="E299" s="171"/>
      <c r="F299" s="170"/>
      <c r="G299" s="168"/>
      <c r="H299" s="168"/>
      <c r="I299" s="169"/>
      <c r="J299" s="169"/>
      <c r="K299" s="169"/>
      <c r="L299" s="169"/>
      <c r="M299" s="169"/>
      <c r="N299" s="169"/>
      <c r="O299" s="169"/>
      <c r="P299" s="169"/>
      <c r="Q299" s="169"/>
      <c r="R299" s="169"/>
      <c r="S299" s="169"/>
      <c r="T299" s="169"/>
      <c r="U299" s="169"/>
      <c r="V299" s="169"/>
      <c r="W299" s="169"/>
      <c r="X299" s="169"/>
      <c r="Y299" s="169"/>
      <c r="Z299" s="169"/>
    </row>
    <row r="300" spans="1:26" ht="15.75" customHeight="1" x14ac:dyDescent="0.25">
      <c r="A300" s="168"/>
      <c r="B300" s="169"/>
      <c r="C300" s="170"/>
      <c r="D300" s="169"/>
      <c r="E300" s="171"/>
      <c r="F300" s="170"/>
      <c r="G300" s="168"/>
      <c r="H300" s="168"/>
      <c r="I300" s="169"/>
      <c r="J300" s="169"/>
      <c r="K300" s="169"/>
      <c r="L300" s="169"/>
      <c r="M300" s="169"/>
      <c r="N300" s="169"/>
      <c r="O300" s="169"/>
      <c r="P300" s="169"/>
      <c r="Q300" s="169"/>
      <c r="R300" s="169"/>
      <c r="S300" s="169"/>
      <c r="T300" s="169"/>
      <c r="U300" s="169"/>
      <c r="V300" s="169"/>
      <c r="W300" s="169"/>
      <c r="X300" s="169"/>
      <c r="Y300" s="169"/>
      <c r="Z300" s="169"/>
    </row>
    <row r="301" spans="1:26" ht="15.75" customHeight="1" x14ac:dyDescent="0.25">
      <c r="A301" s="168"/>
      <c r="B301" s="169"/>
      <c r="C301" s="170"/>
      <c r="D301" s="169"/>
      <c r="E301" s="171"/>
      <c r="F301" s="170"/>
      <c r="G301" s="168"/>
      <c r="H301" s="168"/>
      <c r="I301" s="169"/>
      <c r="J301" s="169"/>
      <c r="K301" s="169"/>
      <c r="L301" s="169"/>
      <c r="M301" s="169"/>
      <c r="N301" s="169"/>
      <c r="O301" s="169"/>
      <c r="P301" s="169"/>
      <c r="Q301" s="169"/>
      <c r="R301" s="169"/>
      <c r="S301" s="169"/>
      <c r="T301" s="169"/>
      <c r="U301" s="169"/>
      <c r="V301" s="169"/>
      <c r="W301" s="169"/>
      <c r="X301" s="169"/>
      <c r="Y301" s="169"/>
      <c r="Z301" s="169"/>
    </row>
    <row r="302" spans="1:26" ht="15.75" customHeight="1" x14ac:dyDescent="0.25">
      <c r="A302" s="168"/>
      <c r="B302" s="169"/>
      <c r="C302" s="170"/>
      <c r="D302" s="169"/>
      <c r="E302" s="171"/>
      <c r="F302" s="170"/>
      <c r="G302" s="168"/>
      <c r="H302" s="168"/>
      <c r="I302" s="169"/>
      <c r="J302" s="169"/>
      <c r="K302" s="169"/>
      <c r="L302" s="169"/>
      <c r="M302" s="169"/>
      <c r="N302" s="169"/>
      <c r="O302" s="169"/>
      <c r="P302" s="169"/>
      <c r="Q302" s="169"/>
      <c r="R302" s="169"/>
      <c r="S302" s="169"/>
      <c r="T302" s="169"/>
      <c r="U302" s="169"/>
      <c r="V302" s="169"/>
      <c r="W302" s="169"/>
      <c r="X302" s="169"/>
      <c r="Y302" s="169"/>
      <c r="Z302" s="169"/>
    </row>
    <row r="303" spans="1:26" ht="15.75" customHeight="1" x14ac:dyDescent="0.25">
      <c r="A303" s="168"/>
      <c r="B303" s="169"/>
      <c r="C303" s="170"/>
      <c r="D303" s="169"/>
      <c r="E303" s="171"/>
      <c r="F303" s="170"/>
      <c r="G303" s="168"/>
      <c r="H303" s="168"/>
      <c r="I303" s="169"/>
      <c r="J303" s="169"/>
      <c r="K303" s="169"/>
      <c r="L303" s="169"/>
      <c r="M303" s="169"/>
      <c r="N303" s="169"/>
      <c r="O303" s="169"/>
      <c r="P303" s="169"/>
      <c r="Q303" s="169"/>
      <c r="R303" s="169"/>
      <c r="S303" s="169"/>
      <c r="T303" s="169"/>
      <c r="U303" s="169"/>
      <c r="V303" s="169"/>
      <c r="W303" s="169"/>
      <c r="X303" s="169"/>
      <c r="Y303" s="169"/>
      <c r="Z303" s="169"/>
    </row>
    <row r="304" spans="1:26" ht="15.75" customHeight="1" x14ac:dyDescent="0.25">
      <c r="A304" s="168"/>
      <c r="B304" s="169"/>
      <c r="C304" s="170"/>
      <c r="D304" s="169"/>
      <c r="E304" s="171"/>
      <c r="F304" s="170"/>
      <c r="G304" s="168"/>
      <c r="H304" s="168"/>
      <c r="I304" s="169"/>
      <c r="J304" s="169"/>
      <c r="K304" s="169"/>
      <c r="L304" s="169"/>
      <c r="M304" s="169"/>
      <c r="N304" s="169"/>
      <c r="O304" s="169"/>
      <c r="P304" s="169"/>
      <c r="Q304" s="169"/>
      <c r="R304" s="169"/>
      <c r="S304" s="169"/>
      <c r="T304" s="169"/>
      <c r="U304" s="169"/>
      <c r="V304" s="169"/>
      <c r="W304" s="169"/>
      <c r="X304" s="169"/>
      <c r="Y304" s="169"/>
      <c r="Z304" s="169"/>
    </row>
    <row r="305" spans="1:26" ht="15.75" customHeight="1" x14ac:dyDescent="0.25">
      <c r="A305" s="168"/>
      <c r="B305" s="169"/>
      <c r="C305" s="170"/>
      <c r="D305" s="169"/>
      <c r="E305" s="171"/>
      <c r="F305" s="170"/>
      <c r="G305" s="168"/>
      <c r="H305" s="168"/>
      <c r="I305" s="169"/>
      <c r="J305" s="169"/>
      <c r="K305" s="169"/>
      <c r="L305" s="169"/>
      <c r="M305" s="169"/>
      <c r="N305" s="169"/>
      <c r="O305" s="169"/>
      <c r="P305" s="169"/>
      <c r="Q305" s="169"/>
      <c r="R305" s="169"/>
      <c r="S305" s="169"/>
      <c r="T305" s="169"/>
      <c r="U305" s="169"/>
      <c r="V305" s="169"/>
      <c r="W305" s="169"/>
      <c r="X305" s="169"/>
      <c r="Y305" s="169"/>
      <c r="Z305" s="169"/>
    </row>
    <row r="306" spans="1:26" ht="15.75" customHeight="1" x14ac:dyDescent="0.25">
      <c r="A306" s="168"/>
      <c r="B306" s="169"/>
      <c r="C306" s="170"/>
      <c r="D306" s="169"/>
      <c r="E306" s="171"/>
      <c r="F306" s="170"/>
      <c r="G306" s="168"/>
      <c r="H306" s="168"/>
      <c r="I306" s="169"/>
      <c r="J306" s="169"/>
      <c r="K306" s="169"/>
      <c r="L306" s="169"/>
      <c r="M306" s="169"/>
      <c r="N306" s="169"/>
      <c r="O306" s="169"/>
      <c r="P306" s="169"/>
      <c r="Q306" s="169"/>
      <c r="R306" s="169"/>
      <c r="S306" s="169"/>
      <c r="T306" s="169"/>
      <c r="U306" s="169"/>
      <c r="V306" s="169"/>
      <c r="W306" s="169"/>
      <c r="X306" s="169"/>
      <c r="Y306" s="169"/>
      <c r="Z306" s="169"/>
    </row>
    <row r="307" spans="1:26" ht="15.75" customHeight="1" x14ac:dyDescent="0.25">
      <c r="A307" s="168"/>
      <c r="B307" s="169"/>
      <c r="C307" s="170"/>
      <c r="D307" s="169"/>
      <c r="E307" s="171"/>
      <c r="F307" s="170"/>
      <c r="G307" s="168"/>
      <c r="H307" s="168"/>
      <c r="I307" s="169"/>
      <c r="J307" s="169"/>
      <c r="K307" s="169"/>
      <c r="L307" s="169"/>
      <c r="M307" s="169"/>
      <c r="N307" s="169"/>
      <c r="O307" s="169"/>
      <c r="P307" s="169"/>
      <c r="Q307" s="169"/>
      <c r="R307" s="169"/>
      <c r="S307" s="169"/>
      <c r="T307" s="169"/>
      <c r="U307" s="169"/>
      <c r="V307" s="169"/>
      <c r="W307" s="169"/>
      <c r="X307" s="169"/>
      <c r="Y307" s="169"/>
      <c r="Z307" s="169"/>
    </row>
    <row r="308" spans="1:26" ht="15.75" customHeight="1" x14ac:dyDescent="0.25">
      <c r="A308" s="168"/>
      <c r="B308" s="169"/>
      <c r="C308" s="170"/>
      <c r="D308" s="169"/>
      <c r="E308" s="171"/>
      <c r="F308" s="170"/>
      <c r="G308" s="168"/>
      <c r="H308" s="168"/>
      <c r="I308" s="169"/>
      <c r="J308" s="169"/>
      <c r="K308" s="169"/>
      <c r="L308" s="169"/>
      <c r="M308" s="169"/>
      <c r="N308" s="169"/>
      <c r="O308" s="169"/>
      <c r="P308" s="169"/>
      <c r="Q308" s="169"/>
      <c r="R308" s="169"/>
      <c r="S308" s="169"/>
      <c r="T308" s="169"/>
      <c r="U308" s="169"/>
      <c r="V308" s="169"/>
      <c r="W308" s="169"/>
      <c r="X308" s="169"/>
      <c r="Y308" s="169"/>
      <c r="Z308" s="169"/>
    </row>
    <row r="309" spans="1:26" ht="15.75" customHeight="1" x14ac:dyDescent="0.25">
      <c r="A309" s="168"/>
      <c r="B309" s="169"/>
      <c r="C309" s="170"/>
      <c r="D309" s="169"/>
      <c r="E309" s="171"/>
      <c r="F309" s="170"/>
      <c r="G309" s="168"/>
      <c r="H309" s="168"/>
      <c r="I309" s="169"/>
      <c r="J309" s="169"/>
      <c r="K309" s="169"/>
      <c r="L309" s="169"/>
      <c r="M309" s="169"/>
      <c r="N309" s="169"/>
      <c r="O309" s="169"/>
      <c r="P309" s="169"/>
      <c r="Q309" s="169"/>
      <c r="R309" s="169"/>
      <c r="S309" s="169"/>
      <c r="T309" s="169"/>
      <c r="U309" s="169"/>
      <c r="V309" s="169"/>
      <c r="W309" s="169"/>
      <c r="X309" s="169"/>
      <c r="Y309" s="169"/>
      <c r="Z309" s="169"/>
    </row>
    <row r="310" spans="1:26" ht="15.75" customHeight="1" x14ac:dyDescent="0.25">
      <c r="A310" s="168"/>
      <c r="B310" s="169"/>
      <c r="C310" s="170"/>
      <c r="D310" s="169"/>
      <c r="E310" s="171"/>
      <c r="F310" s="170"/>
      <c r="G310" s="168"/>
      <c r="H310" s="168"/>
      <c r="I310" s="169"/>
      <c r="J310" s="169"/>
      <c r="K310" s="169"/>
      <c r="L310" s="169"/>
      <c r="M310" s="169"/>
      <c r="N310" s="169"/>
      <c r="O310" s="169"/>
      <c r="P310" s="169"/>
      <c r="Q310" s="169"/>
      <c r="R310" s="169"/>
      <c r="S310" s="169"/>
      <c r="T310" s="169"/>
      <c r="U310" s="169"/>
      <c r="V310" s="169"/>
      <c r="W310" s="169"/>
      <c r="X310" s="169"/>
      <c r="Y310" s="169"/>
      <c r="Z310" s="169"/>
    </row>
    <row r="311" spans="1:26" ht="15.75" customHeight="1" x14ac:dyDescent="0.25">
      <c r="A311" s="168"/>
      <c r="B311" s="169"/>
      <c r="C311" s="170"/>
      <c r="D311" s="169"/>
      <c r="E311" s="171"/>
      <c r="F311" s="170"/>
      <c r="G311" s="168"/>
      <c r="H311" s="168"/>
      <c r="I311" s="169"/>
      <c r="J311" s="169"/>
      <c r="K311" s="169"/>
      <c r="L311" s="169"/>
      <c r="M311" s="169"/>
      <c r="N311" s="169"/>
      <c r="O311" s="169"/>
      <c r="P311" s="169"/>
      <c r="Q311" s="169"/>
      <c r="R311" s="169"/>
      <c r="S311" s="169"/>
      <c r="T311" s="169"/>
      <c r="U311" s="169"/>
      <c r="V311" s="169"/>
      <c r="W311" s="169"/>
      <c r="X311" s="169"/>
      <c r="Y311" s="169"/>
      <c r="Z311" s="169"/>
    </row>
    <row r="312" spans="1:26" ht="15.75" customHeight="1" x14ac:dyDescent="0.25">
      <c r="A312" s="168"/>
      <c r="B312" s="169"/>
      <c r="C312" s="170"/>
      <c r="D312" s="169"/>
      <c r="E312" s="171"/>
      <c r="F312" s="170"/>
      <c r="G312" s="168"/>
      <c r="H312" s="168"/>
      <c r="I312" s="169"/>
      <c r="J312" s="169"/>
      <c r="K312" s="169"/>
      <c r="L312" s="169"/>
      <c r="M312" s="169"/>
      <c r="N312" s="169"/>
      <c r="O312" s="169"/>
      <c r="P312" s="169"/>
      <c r="Q312" s="169"/>
      <c r="R312" s="169"/>
      <c r="S312" s="169"/>
      <c r="T312" s="169"/>
      <c r="U312" s="169"/>
      <c r="V312" s="169"/>
      <c r="W312" s="169"/>
      <c r="X312" s="169"/>
      <c r="Y312" s="169"/>
      <c r="Z312" s="169"/>
    </row>
    <row r="313" spans="1:26" ht="15.75" customHeight="1" x14ac:dyDescent="0.25">
      <c r="A313" s="168"/>
      <c r="B313" s="169"/>
      <c r="C313" s="170"/>
      <c r="D313" s="169"/>
      <c r="E313" s="171"/>
      <c r="F313" s="170"/>
      <c r="G313" s="168"/>
      <c r="H313" s="168"/>
      <c r="I313" s="169"/>
      <c r="J313" s="169"/>
      <c r="K313" s="169"/>
      <c r="L313" s="169"/>
      <c r="M313" s="169"/>
      <c r="N313" s="169"/>
      <c r="O313" s="169"/>
      <c r="P313" s="169"/>
      <c r="Q313" s="169"/>
      <c r="R313" s="169"/>
      <c r="S313" s="169"/>
      <c r="T313" s="169"/>
      <c r="U313" s="169"/>
      <c r="V313" s="169"/>
      <c r="W313" s="169"/>
      <c r="X313" s="169"/>
      <c r="Y313" s="169"/>
      <c r="Z313" s="169"/>
    </row>
    <row r="314" spans="1:26" ht="15.75" customHeight="1" x14ac:dyDescent="0.25">
      <c r="A314" s="168"/>
      <c r="B314" s="169"/>
      <c r="C314" s="170"/>
      <c r="D314" s="169"/>
      <c r="E314" s="171"/>
      <c r="F314" s="170"/>
      <c r="G314" s="168"/>
      <c r="H314" s="168"/>
      <c r="I314" s="169"/>
      <c r="J314" s="169"/>
      <c r="K314" s="169"/>
      <c r="L314" s="169"/>
      <c r="M314" s="169"/>
      <c r="N314" s="169"/>
      <c r="O314" s="169"/>
      <c r="P314" s="169"/>
      <c r="Q314" s="169"/>
      <c r="R314" s="169"/>
      <c r="S314" s="169"/>
      <c r="T314" s="169"/>
      <c r="U314" s="169"/>
      <c r="V314" s="169"/>
      <c r="W314" s="169"/>
      <c r="X314" s="169"/>
      <c r="Y314" s="169"/>
      <c r="Z314" s="169"/>
    </row>
    <row r="315" spans="1:26" ht="15.75" customHeight="1" x14ac:dyDescent="0.25">
      <c r="A315" s="168"/>
      <c r="B315" s="169"/>
      <c r="C315" s="170"/>
      <c r="D315" s="169"/>
      <c r="E315" s="171"/>
      <c r="F315" s="170"/>
      <c r="G315" s="168"/>
      <c r="H315" s="168"/>
      <c r="I315" s="169"/>
      <c r="J315" s="169"/>
      <c r="K315" s="169"/>
      <c r="L315" s="169"/>
      <c r="M315" s="169"/>
      <c r="N315" s="169"/>
      <c r="O315" s="169"/>
      <c r="P315" s="169"/>
      <c r="Q315" s="169"/>
      <c r="R315" s="169"/>
      <c r="S315" s="169"/>
      <c r="T315" s="169"/>
      <c r="U315" s="169"/>
      <c r="V315" s="169"/>
      <c r="W315" s="169"/>
      <c r="X315" s="169"/>
      <c r="Y315" s="169"/>
      <c r="Z315" s="169"/>
    </row>
    <row r="316" spans="1:26" ht="15.75" customHeight="1" x14ac:dyDescent="0.25">
      <c r="A316" s="168"/>
      <c r="B316" s="169"/>
      <c r="C316" s="170"/>
      <c r="D316" s="169"/>
      <c r="E316" s="171"/>
      <c r="F316" s="170"/>
      <c r="G316" s="168"/>
      <c r="H316" s="168"/>
      <c r="I316" s="169"/>
      <c r="J316" s="169"/>
      <c r="K316" s="169"/>
      <c r="L316" s="169"/>
      <c r="M316" s="169"/>
      <c r="N316" s="169"/>
      <c r="O316" s="169"/>
      <c r="P316" s="169"/>
      <c r="Q316" s="169"/>
      <c r="R316" s="169"/>
      <c r="S316" s="169"/>
      <c r="T316" s="169"/>
      <c r="U316" s="169"/>
      <c r="V316" s="169"/>
      <c r="W316" s="169"/>
      <c r="X316" s="169"/>
      <c r="Y316" s="169"/>
      <c r="Z316" s="169"/>
    </row>
    <row r="317" spans="1:26" ht="15.75" customHeight="1" x14ac:dyDescent="0.25">
      <c r="A317" s="168"/>
      <c r="B317" s="169"/>
      <c r="C317" s="170"/>
      <c r="D317" s="169"/>
      <c r="E317" s="171"/>
      <c r="F317" s="170"/>
      <c r="G317" s="168"/>
      <c r="H317" s="168"/>
      <c r="I317" s="169"/>
      <c r="J317" s="169"/>
      <c r="K317" s="169"/>
      <c r="L317" s="169"/>
      <c r="M317" s="169"/>
      <c r="N317" s="169"/>
      <c r="O317" s="169"/>
      <c r="P317" s="169"/>
      <c r="Q317" s="169"/>
      <c r="R317" s="169"/>
      <c r="S317" s="169"/>
      <c r="T317" s="169"/>
      <c r="U317" s="169"/>
      <c r="V317" s="169"/>
      <c r="W317" s="169"/>
      <c r="X317" s="169"/>
      <c r="Y317" s="169"/>
      <c r="Z317" s="169"/>
    </row>
    <row r="318" spans="1:26" ht="15.75" customHeight="1" x14ac:dyDescent="0.25">
      <c r="A318" s="168"/>
      <c r="B318" s="169"/>
      <c r="C318" s="170"/>
      <c r="D318" s="169"/>
      <c r="E318" s="171"/>
      <c r="F318" s="170"/>
      <c r="G318" s="168"/>
      <c r="H318" s="168"/>
      <c r="I318" s="169"/>
      <c r="J318" s="169"/>
      <c r="K318" s="169"/>
      <c r="L318" s="169"/>
      <c r="M318" s="169"/>
      <c r="N318" s="169"/>
      <c r="O318" s="169"/>
      <c r="P318" s="169"/>
      <c r="Q318" s="169"/>
      <c r="R318" s="169"/>
      <c r="S318" s="169"/>
      <c r="T318" s="169"/>
      <c r="U318" s="169"/>
      <c r="V318" s="169"/>
      <c r="W318" s="169"/>
      <c r="X318" s="169"/>
      <c r="Y318" s="169"/>
      <c r="Z318" s="169"/>
    </row>
    <row r="319" spans="1:26" ht="15.75" customHeight="1" x14ac:dyDescent="0.25">
      <c r="A319" s="168"/>
      <c r="B319" s="169"/>
      <c r="C319" s="170"/>
      <c r="D319" s="169"/>
      <c r="E319" s="171"/>
      <c r="F319" s="170"/>
      <c r="G319" s="168"/>
      <c r="H319" s="168"/>
      <c r="I319" s="169"/>
      <c r="J319" s="169"/>
      <c r="K319" s="169"/>
      <c r="L319" s="169"/>
      <c r="M319" s="169"/>
      <c r="N319" s="169"/>
      <c r="O319" s="169"/>
      <c r="P319" s="169"/>
      <c r="Q319" s="169"/>
      <c r="R319" s="169"/>
      <c r="S319" s="169"/>
      <c r="T319" s="169"/>
      <c r="U319" s="169"/>
      <c r="V319" s="169"/>
      <c r="W319" s="169"/>
      <c r="X319" s="169"/>
      <c r="Y319" s="169"/>
      <c r="Z319" s="169"/>
    </row>
    <row r="320" spans="1:26" ht="15.75" customHeight="1" x14ac:dyDescent="0.25">
      <c r="A320" s="168"/>
      <c r="B320" s="169"/>
      <c r="C320" s="170"/>
      <c r="D320" s="169"/>
      <c r="E320" s="171"/>
      <c r="F320" s="170"/>
      <c r="G320" s="168"/>
      <c r="H320" s="168"/>
      <c r="I320" s="169"/>
      <c r="J320" s="169"/>
      <c r="K320" s="169"/>
      <c r="L320" s="169"/>
      <c r="M320" s="169"/>
      <c r="N320" s="169"/>
      <c r="O320" s="169"/>
      <c r="P320" s="169"/>
      <c r="Q320" s="169"/>
      <c r="R320" s="169"/>
      <c r="S320" s="169"/>
      <c r="T320" s="169"/>
      <c r="U320" s="169"/>
      <c r="V320" s="169"/>
      <c r="W320" s="169"/>
      <c r="X320" s="169"/>
      <c r="Y320" s="169"/>
      <c r="Z320" s="169"/>
    </row>
    <row r="321" spans="1:26" ht="15.75" customHeight="1" x14ac:dyDescent="0.25">
      <c r="A321" s="168"/>
      <c r="B321" s="169"/>
      <c r="C321" s="170"/>
      <c r="D321" s="169"/>
      <c r="E321" s="171"/>
      <c r="F321" s="170"/>
      <c r="G321" s="168"/>
      <c r="H321" s="168"/>
      <c r="I321" s="169"/>
      <c r="J321" s="169"/>
      <c r="K321" s="169"/>
      <c r="L321" s="169"/>
      <c r="M321" s="169"/>
      <c r="N321" s="169"/>
      <c r="O321" s="169"/>
      <c r="P321" s="169"/>
      <c r="Q321" s="169"/>
      <c r="R321" s="169"/>
      <c r="S321" s="169"/>
      <c r="T321" s="169"/>
      <c r="U321" s="169"/>
      <c r="V321" s="169"/>
      <c r="W321" s="169"/>
      <c r="X321" s="169"/>
      <c r="Y321" s="169"/>
      <c r="Z321" s="169"/>
    </row>
    <row r="322" spans="1:26" ht="15.75" customHeight="1" x14ac:dyDescent="0.25">
      <c r="A322" s="168"/>
      <c r="B322" s="169"/>
      <c r="C322" s="170"/>
      <c r="D322" s="169"/>
      <c r="E322" s="171"/>
      <c r="F322" s="170"/>
      <c r="G322" s="168"/>
      <c r="H322" s="168"/>
      <c r="I322" s="169"/>
      <c r="J322" s="169"/>
      <c r="K322" s="169"/>
      <c r="L322" s="169"/>
      <c r="M322" s="169"/>
      <c r="N322" s="169"/>
      <c r="O322" s="169"/>
      <c r="P322" s="169"/>
      <c r="Q322" s="169"/>
      <c r="R322" s="169"/>
      <c r="S322" s="169"/>
      <c r="T322" s="169"/>
      <c r="U322" s="169"/>
      <c r="V322" s="169"/>
      <c r="W322" s="169"/>
      <c r="X322" s="169"/>
      <c r="Y322" s="169"/>
      <c r="Z322" s="169"/>
    </row>
    <row r="323" spans="1:26" ht="15.75" customHeight="1" x14ac:dyDescent="0.25">
      <c r="A323" s="168"/>
      <c r="B323" s="169"/>
      <c r="C323" s="170"/>
      <c r="D323" s="169"/>
      <c r="E323" s="171"/>
      <c r="F323" s="170"/>
      <c r="G323" s="168"/>
      <c r="H323" s="168"/>
      <c r="I323" s="169"/>
      <c r="J323" s="169"/>
      <c r="K323" s="169"/>
      <c r="L323" s="169"/>
      <c r="M323" s="169"/>
      <c r="N323" s="169"/>
      <c r="O323" s="169"/>
      <c r="P323" s="169"/>
      <c r="Q323" s="169"/>
      <c r="R323" s="169"/>
      <c r="S323" s="169"/>
      <c r="T323" s="169"/>
      <c r="U323" s="169"/>
      <c r="V323" s="169"/>
      <c r="W323" s="169"/>
      <c r="X323" s="169"/>
      <c r="Y323" s="169"/>
      <c r="Z323" s="169"/>
    </row>
    <row r="324" spans="1:26" ht="15.75" customHeight="1" x14ac:dyDescent="0.25">
      <c r="A324" s="168"/>
      <c r="B324" s="169"/>
      <c r="C324" s="170"/>
      <c r="D324" s="169"/>
      <c r="E324" s="171"/>
      <c r="F324" s="170"/>
      <c r="G324" s="168"/>
      <c r="H324" s="168"/>
      <c r="I324" s="169"/>
      <c r="J324" s="169"/>
      <c r="K324" s="169"/>
      <c r="L324" s="169"/>
      <c r="M324" s="169"/>
      <c r="N324" s="169"/>
      <c r="O324" s="169"/>
      <c r="P324" s="169"/>
      <c r="Q324" s="169"/>
      <c r="R324" s="169"/>
      <c r="S324" s="169"/>
      <c r="T324" s="169"/>
      <c r="U324" s="169"/>
      <c r="V324" s="169"/>
      <c r="W324" s="169"/>
      <c r="X324" s="169"/>
      <c r="Y324" s="169"/>
      <c r="Z324" s="169"/>
    </row>
    <row r="325" spans="1:26" ht="15.75" customHeight="1" x14ac:dyDescent="0.25">
      <c r="A325" s="168"/>
      <c r="B325" s="169"/>
      <c r="C325" s="170"/>
      <c r="D325" s="169"/>
      <c r="E325" s="171"/>
      <c r="F325" s="170"/>
      <c r="G325" s="168"/>
      <c r="H325" s="168"/>
      <c r="I325" s="169"/>
      <c r="J325" s="169"/>
      <c r="K325" s="169"/>
      <c r="L325" s="169"/>
      <c r="M325" s="169"/>
      <c r="N325" s="169"/>
      <c r="O325" s="169"/>
      <c r="P325" s="169"/>
      <c r="Q325" s="169"/>
      <c r="R325" s="169"/>
      <c r="S325" s="169"/>
      <c r="T325" s="169"/>
      <c r="U325" s="169"/>
      <c r="V325" s="169"/>
      <c r="W325" s="169"/>
      <c r="X325" s="169"/>
      <c r="Y325" s="169"/>
      <c r="Z325" s="169"/>
    </row>
    <row r="326" spans="1:26" ht="15.75" customHeight="1" x14ac:dyDescent="0.25">
      <c r="A326" s="168"/>
      <c r="B326" s="169"/>
      <c r="C326" s="170"/>
      <c r="D326" s="169"/>
      <c r="E326" s="171"/>
      <c r="F326" s="170"/>
      <c r="G326" s="168"/>
      <c r="H326" s="168"/>
      <c r="I326" s="169"/>
      <c r="J326" s="169"/>
      <c r="K326" s="169"/>
      <c r="L326" s="169"/>
      <c r="M326" s="169"/>
      <c r="N326" s="169"/>
      <c r="O326" s="169"/>
      <c r="P326" s="169"/>
      <c r="Q326" s="169"/>
      <c r="R326" s="169"/>
      <c r="S326" s="169"/>
      <c r="T326" s="169"/>
      <c r="U326" s="169"/>
      <c r="V326" s="169"/>
      <c r="W326" s="169"/>
      <c r="X326" s="169"/>
      <c r="Y326" s="169"/>
      <c r="Z326" s="169"/>
    </row>
    <row r="327" spans="1:26" ht="15.75" customHeight="1" x14ac:dyDescent="0.25">
      <c r="A327" s="168"/>
      <c r="B327" s="169"/>
      <c r="C327" s="170"/>
      <c r="D327" s="169"/>
      <c r="E327" s="171"/>
      <c r="F327" s="170"/>
      <c r="G327" s="168"/>
      <c r="H327" s="168"/>
      <c r="I327" s="169"/>
      <c r="J327" s="169"/>
      <c r="K327" s="169"/>
      <c r="L327" s="169"/>
      <c r="M327" s="169"/>
      <c r="N327" s="169"/>
      <c r="O327" s="169"/>
      <c r="P327" s="169"/>
      <c r="Q327" s="169"/>
      <c r="R327" s="169"/>
      <c r="S327" s="169"/>
      <c r="T327" s="169"/>
      <c r="U327" s="169"/>
      <c r="V327" s="169"/>
      <c r="W327" s="169"/>
      <c r="X327" s="169"/>
      <c r="Y327" s="169"/>
      <c r="Z327" s="169"/>
    </row>
    <row r="328" spans="1:26" ht="15.75" customHeight="1" x14ac:dyDescent="0.25">
      <c r="A328" s="168"/>
      <c r="B328" s="169"/>
      <c r="C328" s="170"/>
      <c r="D328" s="169"/>
      <c r="E328" s="171"/>
      <c r="F328" s="170"/>
      <c r="G328" s="168"/>
      <c r="H328" s="168"/>
      <c r="I328" s="169"/>
      <c r="J328" s="169"/>
      <c r="K328" s="169"/>
      <c r="L328" s="169"/>
      <c r="M328" s="169"/>
      <c r="N328" s="169"/>
      <c r="O328" s="169"/>
      <c r="P328" s="169"/>
      <c r="Q328" s="169"/>
      <c r="R328" s="169"/>
      <c r="S328" s="169"/>
      <c r="T328" s="169"/>
      <c r="U328" s="169"/>
      <c r="V328" s="169"/>
      <c r="W328" s="169"/>
      <c r="X328" s="169"/>
      <c r="Y328" s="169"/>
      <c r="Z328" s="169"/>
    </row>
    <row r="329" spans="1:26" ht="15.75" customHeight="1" x14ac:dyDescent="0.25">
      <c r="A329" s="168"/>
      <c r="B329" s="169"/>
      <c r="C329" s="170"/>
      <c r="D329" s="169"/>
      <c r="E329" s="171"/>
      <c r="F329" s="170"/>
      <c r="G329" s="168"/>
      <c r="H329" s="168"/>
      <c r="I329" s="169"/>
      <c r="J329" s="169"/>
      <c r="K329" s="169"/>
      <c r="L329" s="169"/>
      <c r="M329" s="169"/>
      <c r="N329" s="169"/>
      <c r="O329" s="169"/>
      <c r="P329" s="169"/>
      <c r="Q329" s="169"/>
      <c r="R329" s="169"/>
      <c r="S329" s="169"/>
      <c r="T329" s="169"/>
      <c r="U329" s="169"/>
      <c r="V329" s="169"/>
      <c r="W329" s="169"/>
      <c r="X329" s="169"/>
      <c r="Y329" s="169"/>
      <c r="Z329" s="169"/>
    </row>
    <row r="330" spans="1:26" ht="15.75" customHeight="1" x14ac:dyDescent="0.25">
      <c r="A330" s="168"/>
      <c r="B330" s="169"/>
      <c r="C330" s="170"/>
      <c r="D330" s="169"/>
      <c r="E330" s="171"/>
      <c r="F330" s="170"/>
      <c r="G330" s="168"/>
      <c r="H330" s="168"/>
      <c r="I330" s="169"/>
      <c r="J330" s="169"/>
      <c r="K330" s="169"/>
      <c r="L330" s="169"/>
      <c r="M330" s="169"/>
      <c r="N330" s="169"/>
      <c r="O330" s="169"/>
      <c r="P330" s="169"/>
      <c r="Q330" s="169"/>
      <c r="R330" s="169"/>
      <c r="S330" s="169"/>
      <c r="T330" s="169"/>
      <c r="U330" s="169"/>
      <c r="V330" s="169"/>
      <c r="W330" s="169"/>
      <c r="X330" s="169"/>
      <c r="Y330" s="169"/>
      <c r="Z330" s="169"/>
    </row>
    <row r="331" spans="1:26" ht="15.75" customHeight="1" x14ac:dyDescent="0.25">
      <c r="A331" s="168"/>
      <c r="B331" s="169"/>
      <c r="C331" s="170"/>
      <c r="D331" s="169"/>
      <c r="E331" s="171"/>
      <c r="F331" s="170"/>
      <c r="G331" s="168"/>
      <c r="H331" s="168"/>
      <c r="I331" s="169"/>
      <c r="J331" s="169"/>
      <c r="K331" s="169"/>
      <c r="L331" s="169"/>
      <c r="M331" s="169"/>
      <c r="N331" s="169"/>
      <c r="O331" s="169"/>
      <c r="P331" s="169"/>
      <c r="Q331" s="169"/>
      <c r="R331" s="169"/>
      <c r="S331" s="169"/>
      <c r="T331" s="169"/>
      <c r="U331" s="169"/>
      <c r="V331" s="169"/>
      <c r="W331" s="169"/>
      <c r="X331" s="169"/>
      <c r="Y331" s="169"/>
      <c r="Z331" s="169"/>
    </row>
    <row r="332" spans="1:26" ht="15.75" customHeight="1" x14ac:dyDescent="0.25">
      <c r="A332" s="168"/>
      <c r="B332" s="169"/>
      <c r="C332" s="170"/>
      <c r="D332" s="169"/>
      <c r="E332" s="171"/>
      <c r="F332" s="170"/>
      <c r="G332" s="168"/>
      <c r="H332" s="168"/>
      <c r="I332" s="169"/>
      <c r="J332" s="169"/>
      <c r="K332" s="169"/>
      <c r="L332" s="169"/>
      <c r="M332" s="169"/>
      <c r="N332" s="169"/>
      <c r="O332" s="169"/>
      <c r="P332" s="169"/>
      <c r="Q332" s="169"/>
      <c r="R332" s="169"/>
      <c r="S332" s="169"/>
      <c r="T332" s="169"/>
      <c r="U332" s="169"/>
      <c r="V332" s="169"/>
      <c r="W332" s="169"/>
      <c r="X332" s="169"/>
      <c r="Y332" s="169"/>
      <c r="Z332" s="169"/>
    </row>
    <row r="333" spans="1:26" ht="15.75" customHeight="1" x14ac:dyDescent="0.25">
      <c r="A333" s="168"/>
      <c r="B333" s="169"/>
      <c r="C333" s="170"/>
      <c r="D333" s="169"/>
      <c r="E333" s="171"/>
      <c r="F333" s="170"/>
      <c r="G333" s="168"/>
      <c r="H333" s="168"/>
      <c r="I333" s="169"/>
      <c r="J333" s="169"/>
      <c r="K333" s="169"/>
      <c r="L333" s="169"/>
      <c r="M333" s="169"/>
      <c r="N333" s="169"/>
      <c r="O333" s="169"/>
      <c r="P333" s="169"/>
      <c r="Q333" s="169"/>
      <c r="R333" s="169"/>
      <c r="S333" s="169"/>
      <c r="T333" s="169"/>
      <c r="U333" s="169"/>
      <c r="V333" s="169"/>
      <c r="W333" s="169"/>
      <c r="X333" s="169"/>
      <c r="Y333" s="169"/>
      <c r="Z333" s="169"/>
    </row>
    <row r="334" spans="1:26" ht="15.75" customHeight="1" x14ac:dyDescent="0.25">
      <c r="A334" s="168"/>
      <c r="B334" s="169"/>
      <c r="C334" s="170"/>
      <c r="D334" s="169"/>
      <c r="E334" s="171"/>
      <c r="F334" s="170"/>
      <c r="G334" s="168"/>
      <c r="H334" s="168"/>
      <c r="I334" s="169"/>
      <c r="J334" s="169"/>
      <c r="K334" s="169"/>
      <c r="L334" s="169"/>
      <c r="M334" s="169"/>
      <c r="N334" s="169"/>
      <c r="O334" s="169"/>
      <c r="P334" s="169"/>
      <c r="Q334" s="169"/>
      <c r="R334" s="169"/>
      <c r="S334" s="169"/>
      <c r="T334" s="169"/>
      <c r="U334" s="169"/>
      <c r="V334" s="169"/>
      <c r="W334" s="169"/>
      <c r="X334" s="169"/>
      <c r="Y334" s="169"/>
      <c r="Z334" s="169"/>
    </row>
    <row r="335" spans="1:26" ht="15.75" customHeight="1" x14ac:dyDescent="0.25">
      <c r="A335" s="168"/>
      <c r="B335" s="169"/>
      <c r="C335" s="170"/>
      <c r="D335" s="169"/>
      <c r="E335" s="171"/>
      <c r="F335" s="170"/>
      <c r="G335" s="168"/>
      <c r="H335" s="168"/>
      <c r="I335" s="169"/>
      <c r="J335" s="169"/>
      <c r="K335" s="169"/>
      <c r="L335" s="169"/>
      <c r="M335" s="169"/>
      <c r="N335" s="169"/>
      <c r="O335" s="169"/>
      <c r="P335" s="169"/>
      <c r="Q335" s="169"/>
      <c r="R335" s="169"/>
      <c r="S335" s="169"/>
      <c r="T335" s="169"/>
      <c r="U335" s="169"/>
      <c r="V335" s="169"/>
      <c r="W335" s="169"/>
      <c r="X335" s="169"/>
      <c r="Y335" s="169"/>
      <c r="Z335" s="169"/>
    </row>
    <row r="336" spans="1:26" ht="15.75" customHeight="1" x14ac:dyDescent="0.25">
      <c r="A336" s="168"/>
      <c r="B336" s="169"/>
      <c r="C336" s="170"/>
      <c r="D336" s="169"/>
      <c r="E336" s="171"/>
      <c r="F336" s="170"/>
      <c r="G336" s="168"/>
      <c r="H336" s="168"/>
      <c r="I336" s="169"/>
      <c r="J336" s="169"/>
      <c r="K336" s="169"/>
      <c r="L336" s="169"/>
      <c r="M336" s="169"/>
      <c r="N336" s="169"/>
      <c r="O336" s="169"/>
      <c r="P336" s="169"/>
      <c r="Q336" s="169"/>
      <c r="R336" s="169"/>
      <c r="S336" s="169"/>
      <c r="T336" s="169"/>
      <c r="U336" s="169"/>
      <c r="V336" s="169"/>
      <c r="W336" s="169"/>
      <c r="X336" s="169"/>
      <c r="Y336" s="169"/>
      <c r="Z336" s="169"/>
    </row>
    <row r="337" spans="1:26" ht="15.75" customHeight="1" x14ac:dyDescent="0.25">
      <c r="A337" s="168"/>
      <c r="B337" s="169"/>
      <c r="C337" s="170"/>
      <c r="D337" s="169"/>
      <c r="E337" s="171"/>
      <c r="F337" s="170"/>
      <c r="G337" s="168"/>
      <c r="H337" s="168"/>
      <c r="I337" s="169"/>
      <c r="J337" s="169"/>
      <c r="K337" s="169"/>
      <c r="L337" s="169"/>
      <c r="M337" s="169"/>
      <c r="N337" s="169"/>
      <c r="O337" s="169"/>
      <c r="P337" s="169"/>
      <c r="Q337" s="169"/>
      <c r="R337" s="169"/>
      <c r="S337" s="169"/>
      <c r="T337" s="169"/>
      <c r="U337" s="169"/>
      <c r="V337" s="169"/>
      <c r="W337" s="169"/>
      <c r="X337" s="169"/>
      <c r="Y337" s="169"/>
      <c r="Z337" s="169"/>
    </row>
    <row r="338" spans="1:26" ht="15.75" customHeight="1" x14ac:dyDescent="0.25">
      <c r="A338" s="168"/>
      <c r="B338" s="169"/>
      <c r="C338" s="170"/>
      <c r="D338" s="169"/>
      <c r="E338" s="171"/>
      <c r="F338" s="170"/>
      <c r="G338" s="168"/>
      <c r="H338" s="168"/>
      <c r="I338" s="169"/>
      <c r="J338" s="169"/>
      <c r="K338" s="169"/>
      <c r="L338" s="169"/>
      <c r="M338" s="169"/>
      <c r="N338" s="169"/>
      <c r="O338" s="169"/>
      <c r="P338" s="169"/>
      <c r="Q338" s="169"/>
      <c r="R338" s="169"/>
      <c r="S338" s="169"/>
      <c r="T338" s="169"/>
      <c r="U338" s="169"/>
      <c r="V338" s="169"/>
      <c r="W338" s="169"/>
      <c r="X338" s="169"/>
      <c r="Y338" s="169"/>
      <c r="Z338" s="169"/>
    </row>
    <row r="339" spans="1:26" ht="15.75" customHeight="1" x14ac:dyDescent="0.25">
      <c r="A339" s="168"/>
      <c r="B339" s="169"/>
      <c r="C339" s="170"/>
      <c r="D339" s="169"/>
      <c r="E339" s="171"/>
      <c r="F339" s="170"/>
      <c r="G339" s="168"/>
      <c r="H339" s="168"/>
      <c r="I339" s="169"/>
      <c r="J339" s="169"/>
      <c r="K339" s="169"/>
      <c r="L339" s="169"/>
      <c r="M339" s="169"/>
      <c r="N339" s="169"/>
      <c r="O339" s="169"/>
      <c r="P339" s="169"/>
      <c r="Q339" s="169"/>
      <c r="R339" s="169"/>
      <c r="S339" s="169"/>
      <c r="T339" s="169"/>
      <c r="U339" s="169"/>
      <c r="V339" s="169"/>
      <c r="W339" s="169"/>
      <c r="X339" s="169"/>
      <c r="Y339" s="169"/>
      <c r="Z339" s="169"/>
    </row>
    <row r="340" spans="1:26" ht="15.75" customHeight="1" x14ac:dyDescent="0.25">
      <c r="A340" s="168"/>
      <c r="B340" s="169"/>
      <c r="C340" s="170"/>
      <c r="D340" s="169"/>
      <c r="E340" s="171"/>
      <c r="F340" s="170"/>
      <c r="G340" s="168"/>
      <c r="H340" s="168"/>
      <c r="I340" s="169"/>
      <c r="J340" s="169"/>
      <c r="K340" s="169"/>
      <c r="L340" s="169"/>
      <c r="M340" s="169"/>
      <c r="N340" s="169"/>
      <c r="O340" s="169"/>
      <c r="P340" s="169"/>
      <c r="Q340" s="169"/>
      <c r="R340" s="169"/>
      <c r="S340" s="169"/>
      <c r="T340" s="169"/>
      <c r="U340" s="169"/>
      <c r="V340" s="169"/>
      <c r="W340" s="169"/>
      <c r="X340" s="169"/>
      <c r="Y340" s="169"/>
      <c r="Z340" s="169"/>
    </row>
    <row r="341" spans="1:26" ht="15.75" customHeight="1" x14ac:dyDescent="0.25">
      <c r="A341" s="168"/>
      <c r="B341" s="169"/>
      <c r="C341" s="170"/>
      <c r="D341" s="169"/>
      <c r="E341" s="171"/>
      <c r="F341" s="170"/>
      <c r="G341" s="168"/>
      <c r="H341" s="168"/>
      <c r="I341" s="169"/>
      <c r="J341" s="169"/>
      <c r="K341" s="169"/>
      <c r="L341" s="169"/>
      <c r="M341" s="169"/>
      <c r="N341" s="169"/>
      <c r="O341" s="169"/>
      <c r="P341" s="169"/>
      <c r="Q341" s="169"/>
      <c r="R341" s="169"/>
      <c r="S341" s="169"/>
      <c r="T341" s="169"/>
      <c r="U341" s="169"/>
      <c r="V341" s="169"/>
      <c r="W341" s="169"/>
      <c r="X341" s="169"/>
      <c r="Y341" s="169"/>
      <c r="Z341" s="169"/>
    </row>
    <row r="342" spans="1:26" ht="15.75" customHeight="1" x14ac:dyDescent="0.25">
      <c r="A342" s="168"/>
      <c r="B342" s="169"/>
      <c r="C342" s="170"/>
      <c r="D342" s="169"/>
      <c r="E342" s="171"/>
      <c r="F342" s="170"/>
      <c r="G342" s="168"/>
      <c r="H342" s="168"/>
      <c r="I342" s="169"/>
      <c r="J342" s="169"/>
      <c r="K342" s="169"/>
      <c r="L342" s="169"/>
      <c r="M342" s="169"/>
      <c r="N342" s="169"/>
      <c r="O342" s="169"/>
      <c r="P342" s="169"/>
      <c r="Q342" s="169"/>
      <c r="R342" s="169"/>
      <c r="S342" s="169"/>
      <c r="T342" s="169"/>
      <c r="U342" s="169"/>
      <c r="V342" s="169"/>
      <c r="W342" s="169"/>
      <c r="X342" s="169"/>
      <c r="Y342" s="169"/>
      <c r="Z342" s="169"/>
    </row>
    <row r="343" spans="1:26" ht="15.75" customHeight="1" x14ac:dyDescent="0.25">
      <c r="A343" s="168"/>
      <c r="B343" s="169"/>
      <c r="C343" s="170"/>
      <c r="D343" s="169"/>
      <c r="E343" s="171"/>
      <c r="F343" s="170"/>
      <c r="G343" s="168"/>
      <c r="H343" s="168"/>
      <c r="I343" s="169"/>
      <c r="J343" s="169"/>
      <c r="K343" s="169"/>
      <c r="L343" s="169"/>
      <c r="M343" s="169"/>
      <c r="N343" s="169"/>
      <c r="O343" s="169"/>
      <c r="P343" s="169"/>
      <c r="Q343" s="169"/>
      <c r="R343" s="169"/>
      <c r="S343" s="169"/>
      <c r="T343" s="169"/>
      <c r="U343" s="169"/>
      <c r="V343" s="169"/>
      <c r="W343" s="169"/>
      <c r="X343" s="169"/>
      <c r="Y343" s="169"/>
      <c r="Z343" s="169"/>
    </row>
    <row r="344" spans="1:26" ht="15.75" customHeight="1" x14ac:dyDescent="0.25">
      <c r="A344" s="168"/>
      <c r="B344" s="169"/>
      <c r="C344" s="170"/>
      <c r="D344" s="169"/>
      <c r="E344" s="171"/>
      <c r="F344" s="170"/>
      <c r="G344" s="168"/>
      <c r="H344" s="168"/>
      <c r="I344" s="169"/>
      <c r="J344" s="169"/>
      <c r="K344" s="169"/>
      <c r="L344" s="169"/>
      <c r="M344" s="169"/>
      <c r="N344" s="169"/>
      <c r="O344" s="169"/>
      <c r="P344" s="169"/>
      <c r="Q344" s="169"/>
      <c r="R344" s="169"/>
      <c r="S344" s="169"/>
      <c r="T344" s="169"/>
      <c r="U344" s="169"/>
      <c r="V344" s="169"/>
      <c r="W344" s="169"/>
      <c r="X344" s="169"/>
      <c r="Y344" s="169"/>
      <c r="Z344" s="169"/>
    </row>
    <row r="345" spans="1:26" ht="15.75" customHeight="1" x14ac:dyDescent="0.25">
      <c r="A345" s="168"/>
      <c r="B345" s="169"/>
      <c r="C345" s="170"/>
      <c r="D345" s="169"/>
      <c r="E345" s="171"/>
      <c r="F345" s="170"/>
      <c r="G345" s="168"/>
      <c r="H345" s="168"/>
      <c r="I345" s="169"/>
      <c r="J345" s="169"/>
      <c r="K345" s="169"/>
      <c r="L345" s="169"/>
      <c r="M345" s="169"/>
      <c r="N345" s="169"/>
      <c r="O345" s="169"/>
      <c r="P345" s="169"/>
      <c r="Q345" s="169"/>
      <c r="R345" s="169"/>
      <c r="S345" s="169"/>
      <c r="T345" s="169"/>
      <c r="U345" s="169"/>
      <c r="V345" s="169"/>
      <c r="W345" s="169"/>
      <c r="X345" s="169"/>
      <c r="Y345" s="169"/>
      <c r="Z345" s="169"/>
    </row>
    <row r="346" spans="1:26" ht="15.75" customHeight="1" x14ac:dyDescent="0.25">
      <c r="A346" s="168"/>
      <c r="B346" s="169"/>
      <c r="C346" s="170"/>
      <c r="D346" s="169"/>
      <c r="E346" s="171"/>
      <c r="F346" s="170"/>
      <c r="G346" s="168"/>
      <c r="H346" s="168"/>
      <c r="I346" s="169"/>
      <c r="J346" s="169"/>
      <c r="K346" s="169"/>
      <c r="L346" s="169"/>
      <c r="M346" s="169"/>
      <c r="N346" s="169"/>
      <c r="O346" s="169"/>
      <c r="P346" s="169"/>
      <c r="Q346" s="169"/>
      <c r="R346" s="169"/>
      <c r="S346" s="169"/>
      <c r="T346" s="169"/>
      <c r="U346" s="169"/>
      <c r="V346" s="169"/>
      <c r="W346" s="169"/>
      <c r="X346" s="169"/>
      <c r="Y346" s="169"/>
      <c r="Z346" s="169"/>
    </row>
    <row r="347" spans="1:26" ht="15.75" customHeight="1" x14ac:dyDescent="0.25">
      <c r="A347" s="168"/>
      <c r="B347" s="169"/>
      <c r="C347" s="170"/>
      <c r="D347" s="169"/>
      <c r="E347" s="171"/>
      <c r="F347" s="170"/>
      <c r="G347" s="168"/>
      <c r="H347" s="168"/>
      <c r="I347" s="169"/>
      <c r="J347" s="169"/>
      <c r="K347" s="169"/>
      <c r="L347" s="169"/>
      <c r="M347" s="169"/>
      <c r="N347" s="169"/>
      <c r="O347" s="169"/>
      <c r="P347" s="169"/>
      <c r="Q347" s="169"/>
      <c r="R347" s="169"/>
      <c r="S347" s="169"/>
      <c r="T347" s="169"/>
      <c r="U347" s="169"/>
      <c r="V347" s="169"/>
      <c r="W347" s="169"/>
      <c r="X347" s="169"/>
      <c r="Y347" s="169"/>
      <c r="Z347" s="169"/>
    </row>
    <row r="348" spans="1:26" ht="15.75" customHeight="1" x14ac:dyDescent="0.25">
      <c r="A348" s="168"/>
      <c r="B348" s="169"/>
      <c r="C348" s="170"/>
      <c r="D348" s="169"/>
      <c r="E348" s="171"/>
      <c r="F348" s="170"/>
      <c r="G348" s="168"/>
      <c r="H348" s="168"/>
      <c r="I348" s="169"/>
      <c r="J348" s="169"/>
      <c r="K348" s="169"/>
      <c r="L348" s="169"/>
      <c r="M348" s="169"/>
      <c r="N348" s="169"/>
      <c r="O348" s="169"/>
      <c r="P348" s="169"/>
      <c r="Q348" s="169"/>
      <c r="R348" s="169"/>
      <c r="S348" s="169"/>
      <c r="T348" s="169"/>
      <c r="U348" s="169"/>
      <c r="V348" s="169"/>
      <c r="W348" s="169"/>
      <c r="X348" s="169"/>
      <c r="Y348" s="169"/>
      <c r="Z348" s="169"/>
    </row>
    <row r="349" spans="1:26" ht="15.75" customHeight="1" x14ac:dyDescent="0.25">
      <c r="A349" s="168"/>
      <c r="B349" s="169"/>
      <c r="C349" s="170"/>
      <c r="D349" s="169"/>
      <c r="E349" s="171"/>
      <c r="F349" s="170"/>
      <c r="G349" s="168"/>
      <c r="H349" s="168"/>
      <c r="I349" s="169"/>
      <c r="J349" s="169"/>
      <c r="K349" s="169"/>
      <c r="L349" s="169"/>
      <c r="M349" s="169"/>
      <c r="N349" s="169"/>
      <c r="O349" s="169"/>
      <c r="P349" s="169"/>
      <c r="Q349" s="169"/>
      <c r="R349" s="169"/>
      <c r="S349" s="169"/>
      <c r="T349" s="169"/>
      <c r="U349" s="169"/>
      <c r="V349" s="169"/>
      <c r="W349" s="169"/>
      <c r="X349" s="169"/>
      <c r="Y349" s="169"/>
      <c r="Z349" s="169"/>
    </row>
    <row r="350" spans="1:26" ht="15.75" customHeight="1" x14ac:dyDescent="0.25">
      <c r="A350" s="168"/>
      <c r="B350" s="169"/>
      <c r="C350" s="170"/>
      <c r="D350" s="169"/>
      <c r="E350" s="171"/>
      <c r="F350" s="170"/>
      <c r="G350" s="168"/>
      <c r="H350" s="168"/>
      <c r="I350" s="169"/>
      <c r="J350" s="169"/>
      <c r="K350" s="169"/>
      <c r="L350" s="169"/>
      <c r="M350" s="169"/>
      <c r="N350" s="169"/>
      <c r="O350" s="169"/>
      <c r="P350" s="169"/>
      <c r="Q350" s="169"/>
      <c r="R350" s="169"/>
      <c r="S350" s="169"/>
      <c r="T350" s="169"/>
      <c r="U350" s="169"/>
      <c r="V350" s="169"/>
      <c r="W350" s="169"/>
      <c r="X350" s="169"/>
      <c r="Y350" s="169"/>
      <c r="Z350" s="169"/>
    </row>
    <row r="351" spans="1:26" ht="15.75" customHeight="1" x14ac:dyDescent="0.25">
      <c r="A351" s="168"/>
      <c r="B351" s="169"/>
      <c r="C351" s="170"/>
      <c r="D351" s="169"/>
      <c r="E351" s="171"/>
      <c r="F351" s="170"/>
      <c r="G351" s="168"/>
      <c r="H351" s="168"/>
      <c r="I351" s="169"/>
      <c r="J351" s="169"/>
      <c r="K351" s="169"/>
      <c r="L351" s="169"/>
      <c r="M351" s="169"/>
      <c r="N351" s="169"/>
      <c r="O351" s="169"/>
      <c r="P351" s="169"/>
      <c r="Q351" s="169"/>
      <c r="R351" s="169"/>
      <c r="S351" s="169"/>
      <c r="T351" s="169"/>
      <c r="U351" s="169"/>
      <c r="V351" s="169"/>
      <c r="W351" s="169"/>
      <c r="X351" s="169"/>
      <c r="Y351" s="169"/>
      <c r="Z351" s="169"/>
    </row>
    <row r="352" spans="1:26" ht="15.75" customHeight="1" x14ac:dyDescent="0.25">
      <c r="A352" s="168"/>
      <c r="B352" s="169"/>
      <c r="C352" s="170"/>
      <c r="D352" s="169"/>
      <c r="E352" s="171"/>
      <c r="F352" s="170"/>
      <c r="G352" s="168"/>
      <c r="H352" s="168"/>
      <c r="I352" s="169"/>
      <c r="J352" s="169"/>
      <c r="K352" s="169"/>
      <c r="L352" s="169"/>
      <c r="M352" s="169"/>
      <c r="N352" s="169"/>
      <c r="O352" s="169"/>
      <c r="P352" s="169"/>
      <c r="Q352" s="169"/>
      <c r="R352" s="169"/>
      <c r="S352" s="169"/>
      <c r="T352" s="169"/>
      <c r="U352" s="169"/>
      <c r="V352" s="169"/>
      <c r="W352" s="169"/>
      <c r="X352" s="169"/>
      <c r="Y352" s="169"/>
      <c r="Z352" s="169"/>
    </row>
    <row r="353" spans="1:26" ht="15.75" customHeight="1" x14ac:dyDescent="0.25">
      <c r="A353" s="168"/>
      <c r="B353" s="169"/>
      <c r="C353" s="170"/>
      <c r="D353" s="169"/>
      <c r="E353" s="171"/>
      <c r="F353" s="170"/>
      <c r="G353" s="168"/>
      <c r="H353" s="168"/>
      <c r="I353" s="169"/>
      <c r="J353" s="169"/>
      <c r="K353" s="169"/>
      <c r="L353" s="169"/>
      <c r="M353" s="169"/>
      <c r="N353" s="169"/>
      <c r="O353" s="169"/>
      <c r="P353" s="169"/>
      <c r="Q353" s="169"/>
      <c r="R353" s="169"/>
      <c r="S353" s="169"/>
      <c r="T353" s="169"/>
      <c r="U353" s="169"/>
      <c r="V353" s="169"/>
      <c r="W353" s="169"/>
      <c r="X353" s="169"/>
      <c r="Y353" s="169"/>
      <c r="Z353" s="169"/>
    </row>
    <row r="354" spans="1:26" ht="15.75" customHeight="1" x14ac:dyDescent="0.25">
      <c r="A354" s="168"/>
      <c r="B354" s="169"/>
      <c r="C354" s="170"/>
      <c r="D354" s="169"/>
      <c r="E354" s="171"/>
      <c r="F354" s="170"/>
      <c r="G354" s="168"/>
      <c r="H354" s="168"/>
      <c r="I354" s="169"/>
      <c r="J354" s="169"/>
      <c r="K354" s="169"/>
      <c r="L354" s="169"/>
      <c r="M354" s="169"/>
      <c r="N354" s="169"/>
      <c r="O354" s="169"/>
      <c r="P354" s="169"/>
      <c r="Q354" s="169"/>
      <c r="R354" s="169"/>
      <c r="S354" s="169"/>
      <c r="T354" s="169"/>
      <c r="U354" s="169"/>
      <c r="V354" s="169"/>
      <c r="W354" s="169"/>
      <c r="X354" s="169"/>
      <c r="Y354" s="169"/>
      <c r="Z354" s="169"/>
    </row>
    <row r="355" spans="1:26" ht="15.75" customHeight="1" x14ac:dyDescent="0.25">
      <c r="A355" s="168"/>
      <c r="B355" s="169"/>
      <c r="C355" s="170"/>
      <c r="D355" s="169"/>
      <c r="E355" s="171"/>
      <c r="F355" s="170"/>
      <c r="G355" s="168"/>
      <c r="H355" s="168"/>
      <c r="I355" s="169"/>
      <c r="J355" s="169"/>
      <c r="K355" s="169"/>
      <c r="L355" s="169"/>
      <c r="M355" s="169"/>
      <c r="N355" s="169"/>
      <c r="O355" s="169"/>
      <c r="P355" s="169"/>
      <c r="Q355" s="169"/>
      <c r="R355" s="169"/>
      <c r="S355" s="169"/>
      <c r="T355" s="169"/>
      <c r="U355" s="169"/>
      <c r="V355" s="169"/>
      <c r="W355" s="169"/>
      <c r="X355" s="169"/>
      <c r="Y355" s="169"/>
      <c r="Z355" s="169"/>
    </row>
    <row r="356" spans="1:26" ht="15.75" customHeight="1" x14ac:dyDescent="0.25">
      <c r="A356" s="168"/>
      <c r="B356" s="169"/>
      <c r="C356" s="170"/>
      <c r="D356" s="169"/>
      <c r="E356" s="171"/>
      <c r="F356" s="170"/>
      <c r="G356" s="168"/>
      <c r="H356" s="168"/>
      <c r="I356" s="169"/>
      <c r="J356" s="169"/>
      <c r="K356" s="169"/>
      <c r="L356" s="169"/>
      <c r="M356" s="169"/>
      <c r="N356" s="169"/>
      <c r="O356" s="169"/>
      <c r="P356" s="169"/>
      <c r="Q356" s="169"/>
      <c r="R356" s="169"/>
      <c r="S356" s="169"/>
      <c r="T356" s="169"/>
      <c r="U356" s="169"/>
      <c r="V356" s="169"/>
      <c r="W356" s="169"/>
      <c r="X356" s="169"/>
      <c r="Y356" s="169"/>
      <c r="Z356" s="169"/>
    </row>
    <row r="357" spans="1:26" ht="15.75" customHeight="1" x14ac:dyDescent="0.25">
      <c r="A357" s="168"/>
      <c r="B357" s="169"/>
      <c r="C357" s="170"/>
      <c r="D357" s="169"/>
      <c r="E357" s="171"/>
      <c r="F357" s="170"/>
      <c r="G357" s="168"/>
      <c r="H357" s="168"/>
      <c r="I357" s="169"/>
      <c r="J357" s="169"/>
      <c r="K357" s="169"/>
      <c r="L357" s="169"/>
      <c r="M357" s="169"/>
      <c r="N357" s="169"/>
      <c r="O357" s="169"/>
      <c r="P357" s="169"/>
      <c r="Q357" s="169"/>
      <c r="R357" s="169"/>
      <c r="S357" s="169"/>
      <c r="T357" s="169"/>
      <c r="U357" s="169"/>
      <c r="V357" s="169"/>
      <c r="W357" s="169"/>
      <c r="X357" s="169"/>
      <c r="Y357" s="169"/>
      <c r="Z357" s="169"/>
    </row>
    <row r="358" spans="1:26" ht="15.75" customHeight="1" x14ac:dyDescent="0.25">
      <c r="A358" s="168"/>
      <c r="B358" s="169"/>
      <c r="C358" s="170"/>
      <c r="D358" s="169"/>
      <c r="E358" s="171"/>
      <c r="F358" s="170"/>
      <c r="G358" s="168"/>
      <c r="H358" s="168"/>
      <c r="I358" s="169"/>
      <c r="J358" s="169"/>
      <c r="K358" s="169"/>
      <c r="L358" s="169"/>
      <c r="M358" s="169"/>
      <c r="N358" s="169"/>
      <c r="O358" s="169"/>
      <c r="P358" s="169"/>
      <c r="Q358" s="169"/>
      <c r="R358" s="169"/>
      <c r="S358" s="169"/>
      <c r="T358" s="169"/>
      <c r="U358" s="169"/>
      <c r="V358" s="169"/>
      <c r="W358" s="169"/>
      <c r="X358" s="169"/>
      <c r="Y358" s="169"/>
      <c r="Z358" s="169"/>
    </row>
    <row r="359" spans="1:26" ht="15.75" customHeight="1" x14ac:dyDescent="0.25">
      <c r="A359" s="168"/>
      <c r="B359" s="169"/>
      <c r="C359" s="170"/>
      <c r="D359" s="169"/>
      <c r="E359" s="171"/>
      <c r="F359" s="170"/>
      <c r="G359" s="168"/>
      <c r="H359" s="168"/>
      <c r="I359" s="169"/>
      <c r="J359" s="169"/>
      <c r="K359" s="169"/>
      <c r="L359" s="169"/>
      <c r="M359" s="169"/>
      <c r="N359" s="169"/>
      <c r="O359" s="169"/>
      <c r="P359" s="169"/>
      <c r="Q359" s="169"/>
      <c r="R359" s="169"/>
      <c r="S359" s="169"/>
      <c r="T359" s="169"/>
      <c r="U359" s="169"/>
      <c r="V359" s="169"/>
      <c r="W359" s="169"/>
      <c r="X359" s="169"/>
      <c r="Y359" s="169"/>
      <c r="Z359" s="169"/>
    </row>
    <row r="360" spans="1:26" ht="15.75" customHeight="1" x14ac:dyDescent="0.25">
      <c r="A360" s="168"/>
      <c r="B360" s="169"/>
      <c r="C360" s="170"/>
      <c r="D360" s="169"/>
      <c r="E360" s="171"/>
      <c r="F360" s="170"/>
      <c r="G360" s="168"/>
      <c r="H360" s="168"/>
      <c r="I360" s="169"/>
      <c r="J360" s="169"/>
      <c r="K360" s="169"/>
      <c r="L360" s="169"/>
      <c r="M360" s="169"/>
      <c r="N360" s="169"/>
      <c r="O360" s="169"/>
      <c r="P360" s="169"/>
      <c r="Q360" s="169"/>
      <c r="R360" s="169"/>
      <c r="S360" s="169"/>
      <c r="T360" s="169"/>
      <c r="U360" s="169"/>
      <c r="V360" s="169"/>
      <c r="W360" s="169"/>
      <c r="X360" s="169"/>
      <c r="Y360" s="169"/>
      <c r="Z360" s="169"/>
    </row>
    <row r="361" spans="1:26" ht="15.75" customHeight="1" x14ac:dyDescent="0.25">
      <c r="A361" s="168"/>
      <c r="B361" s="169"/>
      <c r="C361" s="170"/>
      <c r="D361" s="169"/>
      <c r="E361" s="171"/>
      <c r="F361" s="170"/>
      <c r="G361" s="168"/>
      <c r="H361" s="168"/>
      <c r="I361" s="169"/>
      <c r="J361" s="169"/>
      <c r="K361" s="169"/>
      <c r="L361" s="169"/>
      <c r="M361" s="169"/>
      <c r="N361" s="169"/>
      <c r="O361" s="169"/>
      <c r="P361" s="169"/>
      <c r="Q361" s="169"/>
      <c r="R361" s="169"/>
      <c r="S361" s="169"/>
      <c r="T361" s="169"/>
      <c r="U361" s="169"/>
      <c r="V361" s="169"/>
      <c r="W361" s="169"/>
      <c r="X361" s="169"/>
      <c r="Y361" s="169"/>
      <c r="Z361" s="169"/>
    </row>
    <row r="362" spans="1:26" ht="15.75" customHeight="1" x14ac:dyDescent="0.25">
      <c r="A362" s="168"/>
      <c r="B362" s="169"/>
      <c r="C362" s="170"/>
      <c r="D362" s="169"/>
      <c r="E362" s="171"/>
      <c r="F362" s="170"/>
      <c r="G362" s="168"/>
      <c r="H362" s="168"/>
      <c r="I362" s="169"/>
      <c r="J362" s="169"/>
      <c r="K362" s="169"/>
      <c r="L362" s="169"/>
      <c r="M362" s="169"/>
      <c r="N362" s="169"/>
      <c r="O362" s="169"/>
      <c r="P362" s="169"/>
      <c r="Q362" s="169"/>
      <c r="R362" s="169"/>
      <c r="S362" s="169"/>
      <c r="T362" s="169"/>
      <c r="U362" s="169"/>
      <c r="V362" s="169"/>
      <c r="W362" s="169"/>
      <c r="X362" s="169"/>
      <c r="Y362" s="169"/>
      <c r="Z362" s="169"/>
    </row>
    <row r="363" spans="1:26" ht="15.75" customHeight="1" x14ac:dyDescent="0.25">
      <c r="A363" s="168"/>
      <c r="B363" s="169"/>
      <c r="C363" s="170"/>
      <c r="D363" s="169"/>
      <c r="E363" s="171"/>
      <c r="F363" s="170"/>
      <c r="G363" s="168"/>
      <c r="H363" s="168"/>
      <c r="I363" s="169"/>
      <c r="J363" s="169"/>
      <c r="K363" s="169"/>
      <c r="L363" s="169"/>
      <c r="M363" s="169"/>
      <c r="N363" s="169"/>
      <c r="O363" s="169"/>
      <c r="P363" s="169"/>
      <c r="Q363" s="169"/>
      <c r="R363" s="169"/>
      <c r="S363" s="169"/>
      <c r="T363" s="169"/>
      <c r="U363" s="169"/>
      <c r="V363" s="169"/>
      <c r="W363" s="169"/>
      <c r="X363" s="169"/>
      <c r="Y363" s="169"/>
      <c r="Z363" s="169"/>
    </row>
    <row r="364" spans="1:26" ht="15.75" customHeight="1" x14ac:dyDescent="0.25">
      <c r="A364" s="168"/>
      <c r="B364" s="169"/>
      <c r="C364" s="170"/>
      <c r="D364" s="169"/>
      <c r="E364" s="171"/>
      <c r="F364" s="170"/>
      <c r="G364" s="168"/>
      <c r="H364" s="168"/>
      <c r="I364" s="169"/>
      <c r="J364" s="169"/>
      <c r="K364" s="169"/>
      <c r="L364" s="169"/>
      <c r="M364" s="169"/>
      <c r="N364" s="169"/>
      <c r="O364" s="169"/>
      <c r="P364" s="169"/>
      <c r="Q364" s="169"/>
      <c r="R364" s="169"/>
      <c r="S364" s="169"/>
      <c r="T364" s="169"/>
      <c r="U364" s="169"/>
      <c r="V364" s="169"/>
      <c r="W364" s="169"/>
      <c r="X364" s="169"/>
      <c r="Y364" s="169"/>
      <c r="Z364" s="169"/>
    </row>
    <row r="365" spans="1:26" ht="15.75" customHeight="1" x14ac:dyDescent="0.25">
      <c r="A365" s="168"/>
      <c r="B365" s="169"/>
      <c r="C365" s="170"/>
      <c r="D365" s="169"/>
      <c r="E365" s="171"/>
      <c r="F365" s="170"/>
      <c r="G365" s="168"/>
      <c r="H365" s="168"/>
      <c r="I365" s="169"/>
      <c r="J365" s="169"/>
      <c r="K365" s="169"/>
      <c r="L365" s="169"/>
      <c r="M365" s="169"/>
      <c r="N365" s="169"/>
      <c r="O365" s="169"/>
      <c r="P365" s="169"/>
      <c r="Q365" s="169"/>
      <c r="R365" s="169"/>
      <c r="S365" s="169"/>
      <c r="T365" s="169"/>
      <c r="U365" s="169"/>
      <c r="V365" s="169"/>
      <c r="W365" s="169"/>
      <c r="X365" s="169"/>
      <c r="Y365" s="169"/>
      <c r="Z365" s="169"/>
    </row>
    <row r="366" spans="1:26" ht="15.75" customHeight="1" x14ac:dyDescent="0.25">
      <c r="A366" s="168"/>
      <c r="B366" s="169"/>
      <c r="C366" s="170"/>
      <c r="D366" s="169"/>
      <c r="E366" s="171"/>
      <c r="F366" s="170"/>
      <c r="G366" s="168"/>
      <c r="H366" s="168"/>
      <c r="I366" s="169"/>
      <c r="J366" s="169"/>
      <c r="K366" s="169"/>
      <c r="L366" s="169"/>
      <c r="M366" s="169"/>
      <c r="N366" s="169"/>
      <c r="O366" s="169"/>
      <c r="P366" s="169"/>
      <c r="Q366" s="169"/>
      <c r="R366" s="169"/>
      <c r="S366" s="169"/>
      <c r="T366" s="169"/>
      <c r="U366" s="169"/>
      <c r="V366" s="169"/>
      <c r="W366" s="169"/>
      <c r="X366" s="169"/>
      <c r="Y366" s="169"/>
      <c r="Z366" s="169"/>
    </row>
    <row r="367" spans="1:26" ht="15.75" customHeight="1" x14ac:dyDescent="0.25">
      <c r="A367" s="168"/>
      <c r="B367" s="169"/>
      <c r="C367" s="170"/>
      <c r="D367" s="169"/>
      <c r="E367" s="171"/>
      <c r="F367" s="170"/>
      <c r="G367" s="168"/>
      <c r="H367" s="168"/>
      <c r="I367" s="169"/>
      <c r="J367" s="169"/>
      <c r="K367" s="169"/>
      <c r="L367" s="169"/>
      <c r="M367" s="169"/>
      <c r="N367" s="169"/>
      <c r="O367" s="169"/>
      <c r="P367" s="169"/>
      <c r="Q367" s="169"/>
      <c r="R367" s="169"/>
      <c r="S367" s="169"/>
      <c r="T367" s="169"/>
      <c r="U367" s="169"/>
      <c r="V367" s="169"/>
      <c r="W367" s="169"/>
      <c r="X367" s="169"/>
      <c r="Y367" s="169"/>
      <c r="Z367" s="169"/>
    </row>
    <row r="368" spans="1:26" ht="15.75" customHeight="1" x14ac:dyDescent="0.25">
      <c r="A368" s="168"/>
      <c r="B368" s="169"/>
      <c r="C368" s="170"/>
      <c r="D368" s="169"/>
      <c r="E368" s="171"/>
      <c r="F368" s="170"/>
      <c r="G368" s="168"/>
      <c r="H368" s="168"/>
      <c r="I368" s="169"/>
      <c r="J368" s="169"/>
      <c r="K368" s="169"/>
      <c r="L368" s="169"/>
      <c r="M368" s="169"/>
      <c r="N368" s="169"/>
      <c r="O368" s="169"/>
      <c r="P368" s="169"/>
      <c r="Q368" s="169"/>
      <c r="R368" s="169"/>
      <c r="S368" s="169"/>
      <c r="T368" s="169"/>
      <c r="U368" s="169"/>
      <c r="V368" s="169"/>
      <c r="W368" s="169"/>
      <c r="X368" s="169"/>
      <c r="Y368" s="169"/>
      <c r="Z368" s="169"/>
    </row>
    <row r="369" spans="1:26" ht="15.75" customHeight="1" x14ac:dyDescent="0.25">
      <c r="A369" s="168"/>
      <c r="B369" s="169"/>
      <c r="C369" s="170"/>
      <c r="D369" s="169"/>
      <c r="E369" s="171"/>
      <c r="F369" s="170"/>
      <c r="G369" s="168"/>
      <c r="H369" s="168"/>
      <c r="I369" s="169"/>
      <c r="J369" s="169"/>
      <c r="K369" s="169"/>
      <c r="L369" s="169"/>
      <c r="M369" s="169"/>
      <c r="N369" s="169"/>
      <c r="O369" s="169"/>
      <c r="P369" s="169"/>
      <c r="Q369" s="169"/>
      <c r="R369" s="169"/>
      <c r="S369" s="169"/>
      <c r="T369" s="169"/>
      <c r="U369" s="169"/>
      <c r="V369" s="169"/>
      <c r="W369" s="169"/>
      <c r="X369" s="169"/>
      <c r="Y369" s="169"/>
      <c r="Z369" s="169"/>
    </row>
    <row r="370" spans="1:26" ht="15.75" customHeight="1" x14ac:dyDescent="0.25">
      <c r="A370" s="168"/>
      <c r="B370" s="169"/>
      <c r="C370" s="170"/>
      <c r="D370" s="169"/>
      <c r="E370" s="171"/>
      <c r="F370" s="170"/>
      <c r="G370" s="168"/>
      <c r="H370" s="168"/>
      <c r="I370" s="169"/>
      <c r="J370" s="169"/>
      <c r="K370" s="169"/>
      <c r="L370" s="169"/>
      <c r="M370" s="169"/>
      <c r="N370" s="169"/>
      <c r="O370" s="169"/>
      <c r="P370" s="169"/>
      <c r="Q370" s="169"/>
      <c r="R370" s="169"/>
      <c r="S370" s="169"/>
      <c r="T370" s="169"/>
      <c r="U370" s="169"/>
      <c r="V370" s="169"/>
      <c r="W370" s="169"/>
      <c r="X370" s="169"/>
      <c r="Y370" s="169"/>
      <c r="Z370" s="169"/>
    </row>
    <row r="371" spans="1:26" ht="15.75" customHeight="1" x14ac:dyDescent="0.25">
      <c r="A371" s="168"/>
      <c r="B371" s="169"/>
      <c r="C371" s="170"/>
      <c r="D371" s="169"/>
      <c r="E371" s="171"/>
      <c r="F371" s="170"/>
      <c r="G371" s="168"/>
      <c r="H371" s="168"/>
      <c r="I371" s="169"/>
      <c r="J371" s="169"/>
      <c r="K371" s="169"/>
      <c r="L371" s="169"/>
      <c r="M371" s="169"/>
      <c r="N371" s="169"/>
      <c r="O371" s="169"/>
      <c r="P371" s="169"/>
      <c r="Q371" s="169"/>
      <c r="R371" s="169"/>
      <c r="S371" s="169"/>
      <c r="T371" s="169"/>
      <c r="U371" s="169"/>
      <c r="V371" s="169"/>
      <c r="W371" s="169"/>
      <c r="X371" s="169"/>
      <c r="Y371" s="169"/>
      <c r="Z371" s="169"/>
    </row>
    <row r="372" spans="1:26" ht="15.75" customHeight="1" x14ac:dyDescent="0.25">
      <c r="A372" s="168"/>
      <c r="B372" s="169"/>
      <c r="C372" s="170"/>
      <c r="D372" s="169"/>
      <c r="E372" s="171"/>
      <c r="F372" s="170"/>
      <c r="G372" s="168"/>
      <c r="H372" s="168"/>
      <c r="I372" s="169"/>
      <c r="J372" s="169"/>
      <c r="K372" s="169"/>
      <c r="L372" s="169"/>
      <c r="M372" s="169"/>
      <c r="N372" s="169"/>
      <c r="O372" s="169"/>
      <c r="P372" s="169"/>
      <c r="Q372" s="169"/>
      <c r="R372" s="169"/>
      <c r="S372" s="169"/>
      <c r="T372" s="169"/>
      <c r="U372" s="169"/>
      <c r="V372" s="169"/>
      <c r="W372" s="169"/>
      <c r="X372" s="169"/>
      <c r="Y372" s="169"/>
      <c r="Z372" s="169"/>
    </row>
    <row r="373" spans="1:26" ht="15.75" customHeight="1" x14ac:dyDescent="0.25">
      <c r="A373" s="168"/>
      <c r="B373" s="169"/>
      <c r="C373" s="170"/>
      <c r="D373" s="169"/>
      <c r="E373" s="171"/>
      <c r="F373" s="170"/>
      <c r="G373" s="168"/>
      <c r="H373" s="168"/>
      <c r="I373" s="169"/>
      <c r="J373" s="169"/>
      <c r="K373" s="169"/>
      <c r="L373" s="169"/>
      <c r="M373" s="169"/>
      <c r="N373" s="169"/>
      <c r="O373" s="169"/>
      <c r="P373" s="169"/>
      <c r="Q373" s="169"/>
      <c r="R373" s="169"/>
      <c r="S373" s="169"/>
      <c r="T373" s="169"/>
      <c r="U373" s="169"/>
      <c r="V373" s="169"/>
      <c r="W373" s="169"/>
      <c r="X373" s="169"/>
      <c r="Y373" s="169"/>
      <c r="Z373" s="169"/>
    </row>
    <row r="374" spans="1:26" ht="15.75" customHeight="1" x14ac:dyDescent="0.25">
      <c r="A374" s="168"/>
      <c r="B374" s="169"/>
      <c r="C374" s="170"/>
      <c r="D374" s="169"/>
      <c r="E374" s="171"/>
      <c r="F374" s="170"/>
      <c r="G374" s="168"/>
      <c r="H374" s="168"/>
      <c r="I374" s="169"/>
      <c r="J374" s="169"/>
      <c r="K374" s="169"/>
      <c r="L374" s="169"/>
      <c r="M374" s="169"/>
      <c r="N374" s="169"/>
      <c r="O374" s="169"/>
      <c r="P374" s="169"/>
      <c r="Q374" s="169"/>
      <c r="R374" s="169"/>
      <c r="S374" s="169"/>
      <c r="T374" s="169"/>
      <c r="U374" s="169"/>
      <c r="V374" s="169"/>
      <c r="W374" s="169"/>
      <c r="X374" s="169"/>
      <c r="Y374" s="169"/>
      <c r="Z374" s="169"/>
    </row>
    <row r="375" spans="1:26" ht="15.75" customHeight="1" x14ac:dyDescent="0.25">
      <c r="A375" s="168"/>
      <c r="B375" s="169"/>
      <c r="C375" s="170"/>
      <c r="D375" s="169"/>
      <c r="E375" s="171"/>
      <c r="F375" s="170"/>
      <c r="G375" s="168"/>
      <c r="H375" s="168"/>
      <c r="I375" s="169"/>
      <c r="J375" s="169"/>
      <c r="K375" s="169"/>
      <c r="L375" s="169"/>
      <c r="M375" s="169"/>
      <c r="N375" s="169"/>
      <c r="O375" s="169"/>
      <c r="P375" s="169"/>
      <c r="Q375" s="169"/>
      <c r="R375" s="169"/>
      <c r="S375" s="169"/>
      <c r="T375" s="169"/>
      <c r="U375" s="169"/>
      <c r="V375" s="169"/>
      <c r="W375" s="169"/>
      <c r="X375" s="169"/>
      <c r="Y375" s="169"/>
      <c r="Z375" s="169"/>
    </row>
    <row r="376" spans="1:26" ht="15.75" customHeight="1" x14ac:dyDescent="0.25">
      <c r="A376" s="168"/>
      <c r="B376" s="169"/>
      <c r="C376" s="170"/>
      <c r="D376" s="169"/>
      <c r="E376" s="171"/>
      <c r="F376" s="170"/>
      <c r="G376" s="168"/>
      <c r="H376" s="168"/>
      <c r="I376" s="169"/>
      <c r="J376" s="169"/>
      <c r="K376" s="169"/>
      <c r="L376" s="169"/>
      <c r="M376" s="169"/>
      <c r="N376" s="169"/>
      <c r="O376" s="169"/>
      <c r="P376" s="169"/>
      <c r="Q376" s="169"/>
      <c r="R376" s="169"/>
      <c r="S376" s="169"/>
      <c r="T376" s="169"/>
      <c r="U376" s="169"/>
      <c r="V376" s="169"/>
      <c r="W376" s="169"/>
      <c r="X376" s="169"/>
      <c r="Y376" s="169"/>
      <c r="Z376" s="169"/>
    </row>
    <row r="377" spans="1:26" ht="15.75" customHeight="1" x14ac:dyDescent="0.25">
      <c r="A377" s="168"/>
      <c r="B377" s="169"/>
      <c r="C377" s="170"/>
      <c r="D377" s="169"/>
      <c r="E377" s="171"/>
      <c r="F377" s="170"/>
      <c r="G377" s="168"/>
      <c r="H377" s="168"/>
      <c r="I377" s="169"/>
      <c r="J377" s="169"/>
      <c r="K377" s="169"/>
      <c r="L377" s="169"/>
      <c r="M377" s="169"/>
      <c r="N377" s="169"/>
      <c r="O377" s="169"/>
      <c r="P377" s="169"/>
      <c r="Q377" s="169"/>
      <c r="R377" s="169"/>
      <c r="S377" s="169"/>
      <c r="T377" s="169"/>
      <c r="U377" s="169"/>
      <c r="V377" s="169"/>
      <c r="W377" s="169"/>
      <c r="X377" s="169"/>
      <c r="Y377" s="169"/>
      <c r="Z377" s="169"/>
    </row>
    <row r="378" spans="1:26" ht="15.75" customHeight="1" x14ac:dyDescent="0.25">
      <c r="A378" s="168"/>
      <c r="B378" s="169"/>
      <c r="C378" s="170"/>
      <c r="D378" s="169"/>
      <c r="E378" s="171"/>
      <c r="F378" s="170"/>
      <c r="G378" s="168"/>
      <c r="H378" s="168"/>
      <c r="I378" s="169"/>
      <c r="J378" s="169"/>
      <c r="K378" s="169"/>
      <c r="L378" s="169"/>
      <c r="M378" s="169"/>
      <c r="N378" s="169"/>
      <c r="O378" s="169"/>
      <c r="P378" s="169"/>
      <c r="Q378" s="169"/>
      <c r="R378" s="169"/>
      <c r="S378" s="169"/>
      <c r="T378" s="169"/>
      <c r="U378" s="169"/>
      <c r="V378" s="169"/>
      <c r="W378" s="169"/>
      <c r="X378" s="169"/>
      <c r="Y378" s="169"/>
      <c r="Z378" s="169"/>
    </row>
    <row r="379" spans="1:26" ht="15.75" customHeight="1" x14ac:dyDescent="0.25">
      <c r="A379" s="168"/>
      <c r="B379" s="169"/>
      <c r="C379" s="170"/>
      <c r="D379" s="169"/>
      <c r="E379" s="171"/>
      <c r="F379" s="170"/>
      <c r="G379" s="168"/>
      <c r="H379" s="168"/>
      <c r="I379" s="169"/>
      <c r="J379" s="169"/>
      <c r="K379" s="169"/>
      <c r="L379" s="169"/>
      <c r="M379" s="169"/>
      <c r="N379" s="169"/>
      <c r="O379" s="169"/>
      <c r="P379" s="169"/>
      <c r="Q379" s="169"/>
      <c r="R379" s="169"/>
      <c r="S379" s="169"/>
      <c r="T379" s="169"/>
      <c r="U379" s="169"/>
      <c r="V379" s="169"/>
      <c r="W379" s="169"/>
      <c r="X379" s="169"/>
      <c r="Y379" s="169"/>
      <c r="Z379" s="169"/>
    </row>
    <row r="380" spans="1:26" ht="15.75" customHeight="1" x14ac:dyDescent="0.25">
      <c r="A380" s="168"/>
      <c r="B380" s="169"/>
      <c r="C380" s="170"/>
      <c r="D380" s="169"/>
      <c r="E380" s="171"/>
      <c r="F380" s="170"/>
      <c r="G380" s="168"/>
      <c r="H380" s="168"/>
      <c r="I380" s="169"/>
      <c r="J380" s="169"/>
      <c r="K380" s="169"/>
      <c r="L380" s="169"/>
      <c r="M380" s="169"/>
      <c r="N380" s="169"/>
      <c r="O380" s="169"/>
      <c r="P380" s="169"/>
      <c r="Q380" s="169"/>
      <c r="R380" s="169"/>
      <c r="S380" s="169"/>
      <c r="T380" s="169"/>
      <c r="U380" s="169"/>
      <c r="V380" s="169"/>
      <c r="W380" s="169"/>
      <c r="X380" s="169"/>
      <c r="Y380" s="169"/>
      <c r="Z380" s="169"/>
    </row>
    <row r="381" spans="1:26" ht="15.75" customHeight="1" x14ac:dyDescent="0.25">
      <c r="A381" s="168"/>
      <c r="B381" s="169"/>
      <c r="C381" s="170"/>
      <c r="D381" s="169"/>
      <c r="E381" s="171"/>
      <c r="F381" s="170"/>
      <c r="G381" s="168"/>
      <c r="H381" s="168"/>
      <c r="I381" s="169"/>
      <c r="J381" s="169"/>
      <c r="K381" s="169"/>
      <c r="L381" s="169"/>
      <c r="M381" s="169"/>
      <c r="N381" s="169"/>
      <c r="O381" s="169"/>
      <c r="P381" s="169"/>
      <c r="Q381" s="169"/>
      <c r="R381" s="169"/>
      <c r="S381" s="169"/>
      <c r="T381" s="169"/>
      <c r="U381" s="169"/>
      <c r="V381" s="169"/>
      <c r="W381" s="169"/>
      <c r="X381" s="169"/>
      <c r="Y381" s="169"/>
      <c r="Z381" s="169"/>
    </row>
    <row r="382" spans="1:26" ht="15.75" customHeight="1" x14ac:dyDescent="0.25">
      <c r="A382" s="168"/>
      <c r="B382" s="169"/>
      <c r="C382" s="170"/>
      <c r="D382" s="169"/>
      <c r="E382" s="171"/>
      <c r="F382" s="170"/>
      <c r="G382" s="168"/>
      <c r="H382" s="168"/>
      <c r="I382" s="169"/>
      <c r="J382" s="169"/>
      <c r="K382" s="169"/>
      <c r="L382" s="169"/>
      <c r="M382" s="169"/>
      <c r="N382" s="169"/>
      <c r="O382" s="169"/>
      <c r="P382" s="169"/>
      <c r="Q382" s="169"/>
      <c r="R382" s="169"/>
      <c r="S382" s="169"/>
      <c r="T382" s="169"/>
      <c r="U382" s="169"/>
      <c r="V382" s="169"/>
      <c r="W382" s="169"/>
      <c r="X382" s="169"/>
      <c r="Y382" s="169"/>
      <c r="Z382" s="169"/>
    </row>
    <row r="383" spans="1:26" ht="15.75" customHeight="1" x14ac:dyDescent="0.25">
      <c r="A383" s="168"/>
      <c r="B383" s="169"/>
      <c r="C383" s="170"/>
      <c r="D383" s="169"/>
      <c r="E383" s="171"/>
      <c r="F383" s="170"/>
      <c r="G383" s="168"/>
      <c r="H383" s="168"/>
      <c r="I383" s="169"/>
      <c r="J383" s="169"/>
      <c r="K383" s="169"/>
      <c r="L383" s="169"/>
      <c r="M383" s="169"/>
      <c r="N383" s="169"/>
      <c r="O383" s="169"/>
      <c r="P383" s="169"/>
      <c r="Q383" s="169"/>
      <c r="R383" s="169"/>
      <c r="S383" s="169"/>
      <c r="T383" s="169"/>
      <c r="U383" s="169"/>
      <c r="V383" s="169"/>
      <c r="W383" s="169"/>
      <c r="X383" s="169"/>
      <c r="Y383" s="169"/>
      <c r="Z383" s="169"/>
    </row>
    <row r="384" spans="1:26" ht="15.75" customHeight="1" x14ac:dyDescent="0.25">
      <c r="A384" s="168"/>
      <c r="B384" s="169"/>
      <c r="C384" s="170"/>
      <c r="D384" s="169"/>
      <c r="E384" s="171"/>
      <c r="F384" s="170"/>
      <c r="G384" s="168"/>
      <c r="H384" s="168"/>
      <c r="I384" s="169"/>
      <c r="J384" s="169"/>
      <c r="K384" s="169"/>
      <c r="L384" s="169"/>
      <c r="M384" s="169"/>
      <c r="N384" s="169"/>
      <c r="O384" s="169"/>
      <c r="P384" s="169"/>
      <c r="Q384" s="169"/>
      <c r="R384" s="169"/>
      <c r="S384" s="169"/>
      <c r="T384" s="169"/>
      <c r="U384" s="169"/>
      <c r="V384" s="169"/>
      <c r="W384" s="169"/>
      <c r="X384" s="169"/>
      <c r="Y384" s="169"/>
      <c r="Z384" s="169"/>
    </row>
    <row r="385" spans="1:26" ht="15.75" customHeight="1" x14ac:dyDescent="0.25">
      <c r="A385" s="168"/>
      <c r="B385" s="169"/>
      <c r="C385" s="170"/>
      <c r="D385" s="169"/>
      <c r="E385" s="171"/>
      <c r="F385" s="170"/>
      <c r="G385" s="168"/>
      <c r="H385" s="168"/>
      <c r="I385" s="169"/>
      <c r="J385" s="169"/>
      <c r="K385" s="169"/>
      <c r="L385" s="169"/>
      <c r="M385" s="169"/>
      <c r="N385" s="169"/>
      <c r="O385" s="169"/>
      <c r="P385" s="169"/>
      <c r="Q385" s="169"/>
      <c r="R385" s="169"/>
      <c r="S385" s="169"/>
      <c r="T385" s="169"/>
      <c r="U385" s="169"/>
      <c r="V385" s="169"/>
      <c r="W385" s="169"/>
      <c r="X385" s="169"/>
      <c r="Y385" s="169"/>
      <c r="Z385" s="169"/>
    </row>
    <row r="386" spans="1:26" ht="15.75" customHeight="1" x14ac:dyDescent="0.25">
      <c r="A386" s="168"/>
      <c r="B386" s="169"/>
      <c r="C386" s="170"/>
      <c r="D386" s="169"/>
      <c r="E386" s="171"/>
      <c r="F386" s="170"/>
      <c r="G386" s="168"/>
      <c r="H386" s="168"/>
      <c r="I386" s="169"/>
      <c r="J386" s="169"/>
      <c r="K386" s="169"/>
      <c r="L386" s="169"/>
      <c r="M386" s="169"/>
      <c r="N386" s="169"/>
      <c r="O386" s="169"/>
      <c r="P386" s="169"/>
      <c r="Q386" s="169"/>
      <c r="R386" s="169"/>
      <c r="S386" s="169"/>
      <c r="T386" s="169"/>
      <c r="U386" s="169"/>
      <c r="V386" s="169"/>
      <c r="W386" s="169"/>
      <c r="X386" s="169"/>
      <c r="Y386" s="169"/>
      <c r="Z386" s="169"/>
    </row>
    <row r="387" spans="1:26" ht="15.75" customHeight="1" x14ac:dyDescent="0.25">
      <c r="A387" s="168"/>
      <c r="B387" s="169"/>
      <c r="C387" s="170"/>
      <c r="D387" s="169"/>
      <c r="E387" s="171"/>
      <c r="F387" s="170"/>
      <c r="G387" s="168"/>
      <c r="H387" s="168"/>
      <c r="I387" s="169"/>
      <c r="J387" s="169"/>
      <c r="K387" s="169"/>
      <c r="L387" s="169"/>
      <c r="M387" s="169"/>
      <c r="N387" s="169"/>
      <c r="O387" s="169"/>
      <c r="P387" s="169"/>
      <c r="Q387" s="169"/>
      <c r="R387" s="169"/>
      <c r="S387" s="169"/>
      <c r="T387" s="169"/>
      <c r="U387" s="169"/>
      <c r="V387" s="169"/>
      <c r="W387" s="169"/>
      <c r="X387" s="169"/>
      <c r="Y387" s="169"/>
      <c r="Z387" s="169"/>
    </row>
    <row r="388" spans="1:26" ht="15.75" customHeight="1" x14ac:dyDescent="0.25">
      <c r="A388" s="168"/>
      <c r="B388" s="169"/>
      <c r="C388" s="170"/>
      <c r="D388" s="169"/>
      <c r="E388" s="171"/>
      <c r="F388" s="170"/>
      <c r="G388" s="168"/>
      <c r="H388" s="168"/>
      <c r="I388" s="169"/>
      <c r="J388" s="169"/>
      <c r="K388" s="169"/>
      <c r="L388" s="169"/>
      <c r="M388" s="169"/>
      <c r="N388" s="169"/>
      <c r="O388" s="169"/>
      <c r="P388" s="169"/>
      <c r="Q388" s="169"/>
      <c r="R388" s="169"/>
      <c r="S388" s="169"/>
      <c r="T388" s="169"/>
      <c r="U388" s="169"/>
      <c r="V388" s="169"/>
      <c r="W388" s="169"/>
      <c r="X388" s="169"/>
      <c r="Y388" s="169"/>
      <c r="Z388" s="169"/>
    </row>
    <row r="389" spans="1:26" ht="15.75" customHeight="1" x14ac:dyDescent="0.25">
      <c r="A389" s="168"/>
      <c r="B389" s="169"/>
      <c r="C389" s="170"/>
      <c r="D389" s="169"/>
      <c r="E389" s="171"/>
      <c r="F389" s="170"/>
      <c r="G389" s="168"/>
      <c r="H389" s="168"/>
      <c r="I389" s="169"/>
      <c r="J389" s="169"/>
      <c r="K389" s="169"/>
      <c r="L389" s="169"/>
      <c r="M389" s="169"/>
      <c r="N389" s="169"/>
      <c r="O389" s="169"/>
      <c r="P389" s="169"/>
      <c r="Q389" s="169"/>
      <c r="R389" s="169"/>
      <c r="S389" s="169"/>
      <c r="T389" s="169"/>
      <c r="U389" s="169"/>
      <c r="V389" s="169"/>
      <c r="W389" s="169"/>
      <c r="X389" s="169"/>
      <c r="Y389" s="169"/>
      <c r="Z389" s="169"/>
    </row>
    <row r="390" spans="1:26" ht="15.75" customHeight="1" x14ac:dyDescent="0.25">
      <c r="A390" s="168"/>
      <c r="B390" s="169"/>
      <c r="C390" s="170"/>
      <c r="D390" s="169"/>
      <c r="E390" s="171"/>
      <c r="F390" s="170"/>
      <c r="G390" s="168"/>
      <c r="H390" s="168"/>
      <c r="I390" s="169"/>
      <c r="J390" s="169"/>
      <c r="K390" s="169"/>
      <c r="L390" s="169"/>
      <c r="M390" s="169"/>
      <c r="N390" s="169"/>
      <c r="O390" s="169"/>
      <c r="P390" s="169"/>
      <c r="Q390" s="169"/>
      <c r="R390" s="169"/>
      <c r="S390" s="169"/>
      <c r="T390" s="169"/>
      <c r="U390" s="169"/>
      <c r="V390" s="169"/>
      <c r="W390" s="169"/>
      <c r="X390" s="169"/>
      <c r="Y390" s="169"/>
      <c r="Z390" s="169"/>
    </row>
    <row r="391" spans="1:26" ht="15.75" customHeight="1" x14ac:dyDescent="0.25">
      <c r="A391" s="168"/>
      <c r="B391" s="169"/>
      <c r="C391" s="170"/>
      <c r="D391" s="169"/>
      <c r="E391" s="171"/>
      <c r="F391" s="170"/>
      <c r="G391" s="168"/>
      <c r="H391" s="168"/>
      <c r="I391" s="169"/>
      <c r="J391" s="169"/>
      <c r="K391" s="169"/>
      <c r="L391" s="169"/>
      <c r="M391" s="169"/>
      <c r="N391" s="169"/>
      <c r="O391" s="169"/>
      <c r="P391" s="169"/>
      <c r="Q391" s="169"/>
      <c r="R391" s="169"/>
      <c r="S391" s="169"/>
      <c r="T391" s="169"/>
      <c r="U391" s="169"/>
      <c r="V391" s="169"/>
      <c r="W391" s="169"/>
      <c r="X391" s="169"/>
      <c r="Y391" s="169"/>
      <c r="Z391" s="169"/>
    </row>
    <row r="392" spans="1:26" ht="15.75" customHeight="1" x14ac:dyDescent="0.25">
      <c r="A392" s="168"/>
      <c r="B392" s="169"/>
      <c r="C392" s="170"/>
      <c r="D392" s="169"/>
      <c r="E392" s="171"/>
      <c r="F392" s="170"/>
      <c r="G392" s="168"/>
      <c r="H392" s="168"/>
      <c r="I392" s="169"/>
      <c r="J392" s="169"/>
      <c r="K392" s="169"/>
      <c r="L392" s="169"/>
      <c r="M392" s="169"/>
      <c r="N392" s="169"/>
      <c r="O392" s="169"/>
      <c r="P392" s="169"/>
      <c r="Q392" s="169"/>
      <c r="R392" s="169"/>
      <c r="S392" s="169"/>
      <c r="T392" s="169"/>
      <c r="U392" s="169"/>
      <c r="V392" s="169"/>
      <c r="W392" s="169"/>
      <c r="X392" s="169"/>
      <c r="Y392" s="169"/>
      <c r="Z392" s="169"/>
    </row>
    <row r="393" spans="1:26" ht="15.75" customHeight="1" x14ac:dyDescent="0.25">
      <c r="A393" s="168"/>
      <c r="B393" s="169"/>
      <c r="C393" s="170"/>
      <c r="D393" s="169"/>
      <c r="E393" s="171"/>
      <c r="F393" s="170"/>
      <c r="G393" s="168"/>
      <c r="H393" s="168"/>
      <c r="I393" s="169"/>
      <c r="J393" s="169"/>
      <c r="K393" s="169"/>
      <c r="L393" s="169"/>
      <c r="M393" s="169"/>
      <c r="N393" s="169"/>
      <c r="O393" s="169"/>
      <c r="P393" s="169"/>
      <c r="Q393" s="169"/>
      <c r="R393" s="169"/>
      <c r="S393" s="169"/>
      <c r="T393" s="169"/>
      <c r="U393" s="169"/>
      <c r="V393" s="169"/>
      <c r="W393" s="169"/>
      <c r="X393" s="169"/>
      <c r="Y393" s="169"/>
      <c r="Z393" s="169"/>
    </row>
    <row r="394" spans="1:26" ht="15.75" customHeight="1" x14ac:dyDescent="0.25">
      <c r="A394" s="168"/>
      <c r="B394" s="169"/>
      <c r="C394" s="170"/>
      <c r="D394" s="169"/>
      <c r="E394" s="171"/>
      <c r="F394" s="170"/>
      <c r="G394" s="168"/>
      <c r="H394" s="168"/>
      <c r="I394" s="169"/>
      <c r="J394" s="169"/>
      <c r="K394" s="169"/>
      <c r="L394" s="169"/>
      <c r="M394" s="169"/>
      <c r="N394" s="169"/>
      <c r="O394" s="169"/>
      <c r="P394" s="169"/>
      <c r="Q394" s="169"/>
      <c r="R394" s="169"/>
      <c r="S394" s="169"/>
      <c r="T394" s="169"/>
      <c r="U394" s="169"/>
      <c r="V394" s="169"/>
      <c r="W394" s="169"/>
      <c r="X394" s="169"/>
      <c r="Y394" s="169"/>
      <c r="Z394" s="169"/>
    </row>
    <row r="395" spans="1:26" ht="15.75" customHeight="1" x14ac:dyDescent="0.25">
      <c r="A395" s="168"/>
      <c r="B395" s="169"/>
      <c r="C395" s="170"/>
      <c r="D395" s="169"/>
      <c r="E395" s="171"/>
      <c r="F395" s="170"/>
      <c r="G395" s="168"/>
      <c r="H395" s="168"/>
      <c r="I395" s="169"/>
      <c r="J395" s="169"/>
      <c r="K395" s="169"/>
      <c r="L395" s="169"/>
      <c r="M395" s="169"/>
      <c r="N395" s="169"/>
      <c r="O395" s="169"/>
      <c r="P395" s="169"/>
      <c r="Q395" s="169"/>
      <c r="R395" s="169"/>
      <c r="S395" s="169"/>
      <c r="T395" s="169"/>
      <c r="U395" s="169"/>
      <c r="V395" s="169"/>
      <c r="W395" s="169"/>
      <c r="X395" s="169"/>
      <c r="Y395" s="169"/>
      <c r="Z395" s="169"/>
    </row>
    <row r="396" spans="1:26" ht="15.75" customHeight="1" x14ac:dyDescent="0.25">
      <c r="A396" s="168"/>
      <c r="B396" s="169"/>
      <c r="C396" s="170"/>
      <c r="D396" s="169"/>
      <c r="E396" s="171"/>
      <c r="F396" s="170"/>
      <c r="G396" s="168"/>
      <c r="H396" s="168"/>
      <c r="I396" s="169"/>
      <c r="J396" s="169"/>
      <c r="K396" s="169"/>
      <c r="L396" s="169"/>
      <c r="M396" s="169"/>
      <c r="N396" s="169"/>
      <c r="O396" s="169"/>
      <c r="P396" s="169"/>
      <c r="Q396" s="169"/>
      <c r="R396" s="169"/>
      <c r="S396" s="169"/>
      <c r="T396" s="169"/>
      <c r="U396" s="169"/>
      <c r="V396" s="169"/>
      <c r="W396" s="169"/>
      <c r="X396" s="169"/>
      <c r="Y396" s="169"/>
      <c r="Z396" s="169"/>
    </row>
    <row r="397" spans="1:26" ht="15.75" customHeight="1" x14ac:dyDescent="0.25">
      <c r="A397" s="168"/>
      <c r="B397" s="169"/>
      <c r="C397" s="170"/>
      <c r="D397" s="169"/>
      <c r="E397" s="171"/>
      <c r="F397" s="170"/>
      <c r="G397" s="168"/>
      <c r="H397" s="168"/>
      <c r="I397" s="169"/>
      <c r="J397" s="169"/>
      <c r="K397" s="169"/>
      <c r="L397" s="169"/>
      <c r="M397" s="169"/>
      <c r="N397" s="169"/>
      <c r="O397" s="169"/>
      <c r="P397" s="169"/>
      <c r="Q397" s="169"/>
      <c r="R397" s="169"/>
      <c r="S397" s="169"/>
      <c r="T397" s="169"/>
      <c r="U397" s="169"/>
      <c r="V397" s="169"/>
      <c r="W397" s="169"/>
      <c r="X397" s="169"/>
      <c r="Y397" s="169"/>
      <c r="Z397" s="169"/>
    </row>
    <row r="398" spans="1:26" ht="15.75" customHeight="1" x14ac:dyDescent="0.25">
      <c r="A398" s="168"/>
      <c r="B398" s="169"/>
      <c r="C398" s="170"/>
      <c r="D398" s="169"/>
      <c r="E398" s="171"/>
      <c r="F398" s="170"/>
      <c r="G398" s="168"/>
      <c r="H398" s="168"/>
      <c r="I398" s="169"/>
      <c r="J398" s="169"/>
      <c r="K398" s="169"/>
      <c r="L398" s="169"/>
      <c r="M398" s="169"/>
      <c r="N398" s="169"/>
      <c r="O398" s="169"/>
      <c r="P398" s="169"/>
      <c r="Q398" s="169"/>
      <c r="R398" s="169"/>
      <c r="S398" s="169"/>
      <c r="T398" s="169"/>
      <c r="U398" s="169"/>
      <c r="V398" s="169"/>
      <c r="W398" s="169"/>
      <c r="X398" s="169"/>
      <c r="Y398" s="169"/>
      <c r="Z398" s="169"/>
    </row>
    <row r="399" spans="1:26" ht="15.75" customHeight="1" x14ac:dyDescent="0.25">
      <c r="A399" s="168"/>
      <c r="B399" s="169"/>
      <c r="C399" s="170"/>
      <c r="D399" s="169"/>
      <c r="E399" s="171"/>
      <c r="F399" s="170"/>
      <c r="G399" s="168"/>
      <c r="H399" s="168"/>
      <c r="I399" s="169"/>
      <c r="J399" s="169"/>
      <c r="K399" s="169"/>
      <c r="L399" s="169"/>
      <c r="M399" s="169"/>
      <c r="N399" s="169"/>
      <c r="O399" s="169"/>
      <c r="P399" s="169"/>
      <c r="Q399" s="169"/>
      <c r="R399" s="169"/>
      <c r="S399" s="169"/>
      <c r="T399" s="169"/>
      <c r="U399" s="169"/>
      <c r="V399" s="169"/>
      <c r="W399" s="169"/>
      <c r="X399" s="169"/>
      <c r="Y399" s="169"/>
      <c r="Z399" s="169"/>
    </row>
    <row r="400" spans="1:26" ht="15.75" customHeight="1" x14ac:dyDescent="0.25">
      <c r="A400" s="168"/>
      <c r="B400" s="169"/>
      <c r="C400" s="170"/>
      <c r="D400" s="169"/>
      <c r="E400" s="171"/>
      <c r="F400" s="170"/>
      <c r="G400" s="168"/>
      <c r="H400" s="168"/>
      <c r="I400" s="169"/>
      <c r="J400" s="169"/>
      <c r="K400" s="169"/>
      <c r="L400" s="169"/>
      <c r="M400" s="169"/>
      <c r="N400" s="169"/>
      <c r="O400" s="169"/>
      <c r="P400" s="169"/>
      <c r="Q400" s="169"/>
      <c r="R400" s="169"/>
      <c r="S400" s="169"/>
      <c r="T400" s="169"/>
      <c r="U400" s="169"/>
      <c r="V400" s="169"/>
      <c r="W400" s="169"/>
      <c r="X400" s="169"/>
      <c r="Y400" s="169"/>
      <c r="Z400" s="169"/>
    </row>
    <row r="401" spans="1:26" ht="15.75" customHeight="1" x14ac:dyDescent="0.25">
      <c r="A401" s="168"/>
      <c r="B401" s="169"/>
      <c r="C401" s="170"/>
      <c r="D401" s="169"/>
      <c r="E401" s="171"/>
      <c r="F401" s="170"/>
      <c r="G401" s="168"/>
      <c r="H401" s="168"/>
      <c r="I401" s="169"/>
      <c r="J401" s="169"/>
      <c r="K401" s="169"/>
      <c r="L401" s="169"/>
      <c r="M401" s="169"/>
      <c r="N401" s="169"/>
      <c r="O401" s="169"/>
      <c r="P401" s="169"/>
      <c r="Q401" s="169"/>
      <c r="R401" s="169"/>
      <c r="S401" s="169"/>
      <c r="T401" s="169"/>
      <c r="U401" s="169"/>
      <c r="V401" s="169"/>
      <c r="W401" s="169"/>
      <c r="X401" s="169"/>
      <c r="Y401" s="169"/>
      <c r="Z401" s="169"/>
    </row>
    <row r="402" spans="1:26" ht="15.75" customHeight="1" x14ac:dyDescent="0.25">
      <c r="A402" s="168"/>
      <c r="B402" s="169"/>
      <c r="C402" s="170"/>
      <c r="D402" s="169"/>
      <c r="E402" s="171"/>
      <c r="F402" s="170"/>
      <c r="G402" s="168"/>
      <c r="H402" s="168"/>
      <c r="I402" s="169"/>
      <c r="J402" s="169"/>
      <c r="K402" s="169"/>
      <c r="L402" s="169"/>
      <c r="M402" s="169"/>
      <c r="N402" s="169"/>
      <c r="O402" s="169"/>
      <c r="P402" s="169"/>
      <c r="Q402" s="169"/>
      <c r="R402" s="169"/>
      <c r="S402" s="169"/>
      <c r="T402" s="169"/>
      <c r="U402" s="169"/>
      <c r="V402" s="169"/>
      <c r="W402" s="169"/>
      <c r="X402" s="169"/>
      <c r="Y402" s="169"/>
      <c r="Z402" s="169"/>
    </row>
    <row r="403" spans="1:26" ht="15.75" customHeight="1" x14ac:dyDescent="0.25">
      <c r="A403" s="168"/>
      <c r="B403" s="169"/>
      <c r="C403" s="170"/>
      <c r="D403" s="169"/>
      <c r="E403" s="171"/>
      <c r="F403" s="170"/>
      <c r="G403" s="168"/>
      <c r="H403" s="168"/>
      <c r="I403" s="169"/>
      <c r="J403" s="169"/>
      <c r="K403" s="169"/>
      <c r="L403" s="169"/>
      <c r="M403" s="169"/>
      <c r="N403" s="169"/>
      <c r="O403" s="169"/>
      <c r="P403" s="169"/>
      <c r="Q403" s="169"/>
      <c r="R403" s="169"/>
      <c r="S403" s="169"/>
      <c r="T403" s="169"/>
      <c r="U403" s="169"/>
      <c r="V403" s="169"/>
      <c r="W403" s="169"/>
      <c r="X403" s="169"/>
      <c r="Y403" s="169"/>
      <c r="Z403" s="169"/>
    </row>
    <row r="404" spans="1:26" ht="15.75" customHeight="1" x14ac:dyDescent="0.25">
      <c r="A404" s="168"/>
      <c r="B404" s="169"/>
      <c r="C404" s="170"/>
      <c r="D404" s="169"/>
      <c r="E404" s="171"/>
      <c r="F404" s="170"/>
      <c r="G404" s="168"/>
      <c r="H404" s="168"/>
      <c r="I404" s="169"/>
      <c r="J404" s="169"/>
      <c r="K404" s="169"/>
      <c r="L404" s="169"/>
      <c r="M404" s="169"/>
      <c r="N404" s="169"/>
      <c r="O404" s="169"/>
      <c r="P404" s="169"/>
      <c r="Q404" s="169"/>
      <c r="R404" s="169"/>
      <c r="S404" s="169"/>
      <c r="T404" s="169"/>
      <c r="U404" s="169"/>
      <c r="V404" s="169"/>
      <c r="W404" s="169"/>
      <c r="X404" s="169"/>
      <c r="Y404" s="169"/>
      <c r="Z404" s="169"/>
    </row>
    <row r="405" spans="1:26" ht="15.75" customHeight="1" x14ac:dyDescent="0.25">
      <c r="A405" s="168"/>
      <c r="B405" s="169"/>
      <c r="C405" s="170"/>
      <c r="D405" s="169"/>
      <c r="E405" s="171"/>
      <c r="F405" s="170"/>
      <c r="G405" s="168"/>
      <c r="H405" s="168"/>
      <c r="I405" s="169"/>
      <c r="J405" s="169"/>
      <c r="K405" s="169"/>
      <c r="L405" s="169"/>
      <c r="M405" s="169"/>
      <c r="N405" s="169"/>
      <c r="O405" s="169"/>
      <c r="P405" s="169"/>
      <c r="Q405" s="169"/>
      <c r="R405" s="169"/>
      <c r="S405" s="169"/>
      <c r="T405" s="169"/>
      <c r="U405" s="169"/>
      <c r="V405" s="169"/>
      <c r="W405" s="169"/>
      <c r="X405" s="169"/>
      <c r="Y405" s="169"/>
      <c r="Z405" s="169"/>
    </row>
    <row r="406" spans="1:26" ht="15.75" customHeight="1" x14ac:dyDescent="0.25">
      <c r="A406" s="168"/>
      <c r="B406" s="169"/>
      <c r="C406" s="170"/>
      <c r="D406" s="169"/>
      <c r="E406" s="171"/>
      <c r="F406" s="170"/>
      <c r="G406" s="168"/>
      <c r="H406" s="168"/>
      <c r="I406" s="169"/>
      <c r="J406" s="169"/>
      <c r="K406" s="169"/>
      <c r="L406" s="169"/>
      <c r="M406" s="169"/>
      <c r="N406" s="169"/>
      <c r="O406" s="169"/>
      <c r="P406" s="169"/>
      <c r="Q406" s="169"/>
      <c r="R406" s="169"/>
      <c r="S406" s="169"/>
      <c r="T406" s="169"/>
      <c r="U406" s="169"/>
      <c r="V406" s="169"/>
      <c r="W406" s="169"/>
      <c r="X406" s="169"/>
      <c r="Y406" s="169"/>
      <c r="Z406" s="169"/>
    </row>
    <row r="407" spans="1:26" ht="15.75" customHeight="1" x14ac:dyDescent="0.25">
      <c r="A407" s="168"/>
      <c r="B407" s="169"/>
      <c r="C407" s="170"/>
      <c r="D407" s="169"/>
      <c r="E407" s="171"/>
      <c r="F407" s="170"/>
      <c r="G407" s="168"/>
      <c r="H407" s="168"/>
      <c r="I407" s="169"/>
      <c r="J407" s="169"/>
      <c r="K407" s="169"/>
      <c r="L407" s="169"/>
      <c r="M407" s="169"/>
      <c r="N407" s="169"/>
      <c r="O407" s="169"/>
      <c r="P407" s="169"/>
      <c r="Q407" s="169"/>
      <c r="R407" s="169"/>
      <c r="S407" s="169"/>
      <c r="T407" s="169"/>
      <c r="U407" s="169"/>
      <c r="V407" s="169"/>
      <c r="W407" s="169"/>
      <c r="X407" s="169"/>
      <c r="Y407" s="169"/>
      <c r="Z407" s="169"/>
    </row>
    <row r="408" spans="1:26" ht="15.75" customHeight="1" x14ac:dyDescent="0.25">
      <c r="A408" s="168"/>
      <c r="B408" s="169"/>
      <c r="C408" s="170"/>
      <c r="D408" s="169"/>
      <c r="E408" s="171"/>
      <c r="F408" s="170"/>
      <c r="G408" s="168"/>
      <c r="H408" s="168"/>
      <c r="I408" s="169"/>
      <c r="J408" s="169"/>
      <c r="K408" s="169"/>
      <c r="L408" s="169"/>
      <c r="M408" s="169"/>
      <c r="N408" s="169"/>
      <c r="O408" s="169"/>
      <c r="P408" s="169"/>
      <c r="Q408" s="169"/>
      <c r="R408" s="169"/>
      <c r="S408" s="169"/>
      <c r="T408" s="169"/>
      <c r="U408" s="169"/>
      <c r="V408" s="169"/>
      <c r="W408" s="169"/>
      <c r="X408" s="169"/>
      <c r="Y408" s="169"/>
      <c r="Z408" s="169"/>
    </row>
    <row r="409" spans="1:26" ht="15.75" customHeight="1" x14ac:dyDescent="0.25">
      <c r="A409" s="168"/>
      <c r="B409" s="169"/>
      <c r="C409" s="170"/>
      <c r="D409" s="169"/>
      <c r="E409" s="171"/>
      <c r="F409" s="170"/>
      <c r="G409" s="168"/>
      <c r="H409" s="168"/>
      <c r="I409" s="169"/>
      <c r="J409" s="169"/>
      <c r="K409" s="169"/>
      <c r="L409" s="169"/>
      <c r="M409" s="169"/>
      <c r="N409" s="169"/>
      <c r="O409" s="169"/>
      <c r="P409" s="169"/>
      <c r="Q409" s="169"/>
      <c r="R409" s="169"/>
      <c r="S409" s="169"/>
      <c r="T409" s="169"/>
      <c r="U409" s="169"/>
      <c r="V409" s="169"/>
      <c r="W409" s="169"/>
      <c r="X409" s="169"/>
      <c r="Y409" s="169"/>
      <c r="Z409" s="169"/>
    </row>
    <row r="410" spans="1:26" ht="15" customHeight="1" x14ac:dyDescent="0.25"/>
    <row r="411" spans="1:26" ht="15" customHeight="1" x14ac:dyDescent="0.25"/>
    <row r="412" spans="1:26" ht="15" customHeight="1" x14ac:dyDescent="0.25"/>
    <row r="413" spans="1:26" ht="15" customHeight="1" x14ac:dyDescent="0.25"/>
  </sheetData>
  <mergeCells count="9">
    <mergeCell ref="M7:N7"/>
    <mergeCell ref="A1:D1"/>
    <mergeCell ref="E1:H1"/>
    <mergeCell ref="A4:H4"/>
    <mergeCell ref="A2:D2"/>
    <mergeCell ref="E2:H2"/>
    <mergeCell ref="A7:H7"/>
    <mergeCell ref="A5:H5"/>
    <mergeCell ref="A6:H6"/>
  </mergeCells>
  <phoneticPr fontId="0" type="noConversion"/>
  <conditionalFormatting sqref="C1:C7">
    <cfRule type="duplicateValues" dxfId="10" priority="1"/>
  </conditionalFormatting>
  <conditionalFormatting sqref="C1:C7">
    <cfRule type="duplicateValues" dxfId="9" priority="2"/>
  </conditionalFormatting>
  <pageMargins left="0.55118110236220497" right="0.35433070866141703" top="0.59055118110236204" bottom="0.7" header="0.511811023622047" footer="0.511811023622047"/>
  <pageSetup paperSize="9" orientation="portrait" verticalDpi="0" r:id="rId1"/>
  <headerFooter alignWithMargins="0"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7"/>
  <sheetViews>
    <sheetView zoomScaleNormal="100" workbookViewId="0">
      <selection activeCell="A4" sqref="A4:H4"/>
    </sheetView>
  </sheetViews>
  <sheetFormatPr defaultColWidth="9" defaultRowHeight="15.75" x14ac:dyDescent="0.25"/>
  <cols>
    <col min="1" max="1" width="5.625" style="2" customWidth="1"/>
    <col min="2" max="2" width="4.375" style="2" customWidth="1"/>
    <col min="3" max="3" width="19.125" style="18" customWidth="1"/>
    <col min="4" max="4" width="18.375" style="2" customWidth="1"/>
    <col min="5" max="5" width="14.25" style="15" customWidth="1"/>
    <col min="6" max="6" width="8" style="18" customWidth="1"/>
    <col min="7" max="7" width="10.25" style="2" customWidth="1"/>
    <col min="8" max="8" width="10.5" style="18" customWidth="1"/>
    <col min="9" max="9" width="11.375" style="2" bestFit="1" customWidth="1"/>
    <col min="10" max="10" width="18" style="2" customWidth="1"/>
    <col min="11" max="11" width="11.375" style="2" bestFit="1" customWidth="1"/>
    <col min="12" max="12" width="10.375" style="2" bestFit="1" customWidth="1"/>
    <col min="13" max="13" width="18.125" style="2" customWidth="1"/>
    <col min="14" max="14" width="22" style="2" customWidth="1"/>
    <col min="15" max="15" width="10.375" style="2" bestFit="1" customWidth="1"/>
    <col min="16" max="16" width="9.375" style="2" customWidth="1"/>
    <col min="17" max="17" width="10.375" style="2" bestFit="1" customWidth="1"/>
    <col min="18" max="18" width="9.375" style="2" bestFit="1" customWidth="1"/>
    <col min="19" max="19" width="10.875" style="2" customWidth="1"/>
    <col min="20" max="16384" width="9" style="2"/>
  </cols>
  <sheetData>
    <row r="1" spans="1:14" s="38" customFormat="1" x14ac:dyDescent="0.25">
      <c r="A1" s="183" t="s">
        <v>1</v>
      </c>
      <c r="B1" s="183"/>
      <c r="C1" s="183"/>
      <c r="D1" s="183"/>
      <c r="E1" s="184" t="s">
        <v>2</v>
      </c>
      <c r="F1" s="184"/>
      <c r="G1" s="184"/>
      <c r="H1" s="184"/>
    </row>
    <row r="2" spans="1:14" s="38" customFormat="1" x14ac:dyDescent="0.25">
      <c r="A2" s="189" t="s">
        <v>2500</v>
      </c>
      <c r="B2" s="189"/>
      <c r="C2" s="189"/>
      <c r="D2" s="189"/>
      <c r="E2" s="190" t="s">
        <v>255</v>
      </c>
      <c r="F2" s="190"/>
      <c r="G2" s="190"/>
      <c r="H2" s="190"/>
      <c r="I2" s="41"/>
    </row>
    <row r="3" spans="1:14" s="38" customFormat="1" x14ac:dyDescent="0.25">
      <c r="A3" s="162"/>
      <c r="B3" s="162"/>
      <c r="C3" s="162"/>
      <c r="D3" s="6"/>
      <c r="E3" s="161"/>
      <c r="F3" s="161"/>
      <c r="G3" s="147"/>
      <c r="H3" s="53"/>
      <c r="I3" s="42"/>
    </row>
    <row r="4" spans="1:14" s="38" customFormat="1" ht="18.75" x14ac:dyDescent="0.3">
      <c r="A4" s="185" t="s">
        <v>2525</v>
      </c>
      <c r="B4" s="185"/>
      <c r="C4" s="185"/>
      <c r="D4" s="185"/>
      <c r="E4" s="185"/>
      <c r="F4" s="185"/>
      <c r="G4" s="185"/>
      <c r="H4" s="185"/>
      <c r="I4" s="42"/>
    </row>
    <row r="5" spans="1:14" s="38" customFormat="1" ht="18.75" x14ac:dyDescent="0.3">
      <c r="A5" s="185" t="s">
        <v>2502</v>
      </c>
      <c r="B5" s="185"/>
      <c r="C5" s="185"/>
      <c r="D5" s="185"/>
      <c r="E5" s="185"/>
      <c r="F5" s="185"/>
      <c r="G5" s="185"/>
      <c r="H5" s="185"/>
    </row>
    <row r="6" spans="1:14" s="38" customFormat="1" ht="18.75" x14ac:dyDescent="0.3">
      <c r="A6" s="191" t="s">
        <v>2527</v>
      </c>
      <c r="B6" s="191"/>
      <c r="C6" s="191"/>
      <c r="D6" s="191"/>
      <c r="E6" s="191"/>
      <c r="F6" s="191"/>
      <c r="G6" s="191"/>
      <c r="H6" s="191"/>
    </row>
    <row r="7" spans="1:14" s="38" customFormat="1" ht="13.5" customHeight="1" x14ac:dyDescent="0.25">
      <c r="A7" s="192"/>
      <c r="B7" s="192"/>
      <c r="C7" s="192"/>
      <c r="D7" s="192"/>
      <c r="E7" s="192"/>
      <c r="F7" s="192"/>
      <c r="G7" s="192"/>
      <c r="H7" s="192"/>
      <c r="J7" s="43"/>
      <c r="K7" s="44"/>
      <c r="L7" s="39"/>
      <c r="M7" s="186"/>
      <c r="N7" s="186"/>
    </row>
    <row r="8" spans="1:14" ht="47.25" x14ac:dyDescent="0.25">
      <c r="A8" s="90" t="s">
        <v>2531</v>
      </c>
      <c r="B8" s="90" t="s">
        <v>101</v>
      </c>
      <c r="C8" s="248" t="s">
        <v>31</v>
      </c>
      <c r="D8" s="248" t="s">
        <v>32</v>
      </c>
      <c r="E8" s="249" t="s">
        <v>134</v>
      </c>
      <c r="F8" s="250" t="s">
        <v>275</v>
      </c>
      <c r="G8" s="251" t="s">
        <v>3</v>
      </c>
      <c r="H8" s="251" t="s">
        <v>0</v>
      </c>
    </row>
    <row r="9" spans="1:14" x14ac:dyDescent="0.25">
      <c r="A9" s="252" t="s">
        <v>1322</v>
      </c>
      <c r="B9" s="253"/>
      <c r="C9" s="253"/>
      <c r="D9" s="253"/>
      <c r="E9" s="253"/>
      <c r="F9" s="253"/>
      <c r="G9" s="253"/>
      <c r="H9" s="254"/>
    </row>
    <row r="10" spans="1:14" x14ac:dyDescent="0.25">
      <c r="A10" s="255">
        <v>1</v>
      </c>
      <c r="B10" s="255" t="s">
        <v>368</v>
      </c>
      <c r="C10" s="256" t="s">
        <v>1323</v>
      </c>
      <c r="D10" s="257" t="s">
        <v>706</v>
      </c>
      <c r="E10" s="258" t="s">
        <v>33</v>
      </c>
      <c r="F10" s="259">
        <v>97</v>
      </c>
      <c r="G10" s="37" t="str">
        <f>IF(F10&lt;35,"kém",IF(F10&lt;50,"yếu",IF(F10&lt;65,"TB",IF(F10&lt;80,"Khá",IF(F10&lt;90,"Tốt","Xuất sắc")))))</f>
        <v>Xuất sắc</v>
      </c>
      <c r="H10" s="260"/>
    </row>
    <row r="11" spans="1:14" x14ac:dyDescent="0.25">
      <c r="A11" s="77">
        <v>2</v>
      </c>
      <c r="B11" s="261" t="s">
        <v>369</v>
      </c>
      <c r="C11" s="256" t="s">
        <v>1324</v>
      </c>
      <c r="D11" s="257" t="s">
        <v>1325</v>
      </c>
      <c r="E11" s="258" t="s">
        <v>33</v>
      </c>
      <c r="F11" s="259">
        <v>90</v>
      </c>
      <c r="G11" s="37" t="str">
        <f t="shared" ref="G11:G79" si="0">IF(F11&lt;35,"kém",IF(F11&lt;50,"yếu",IF(F11&lt;65,"TB",IF(F11&lt;80,"Khá",IF(F11&lt;90,"Tốt","Xuất sắc")))))</f>
        <v>Xuất sắc</v>
      </c>
      <c r="H11" s="262"/>
    </row>
    <row r="12" spans="1:14" x14ac:dyDescent="0.25">
      <c r="A12" s="77">
        <v>3</v>
      </c>
      <c r="B12" s="261" t="s">
        <v>370</v>
      </c>
      <c r="C12" s="256" t="s">
        <v>1326</v>
      </c>
      <c r="D12" s="257" t="s">
        <v>1082</v>
      </c>
      <c r="E12" s="258" t="s">
        <v>33</v>
      </c>
      <c r="F12" s="259">
        <v>75</v>
      </c>
      <c r="G12" s="37" t="str">
        <f t="shared" si="0"/>
        <v>Khá</v>
      </c>
      <c r="H12" s="262"/>
    </row>
    <row r="13" spans="1:14" x14ac:dyDescent="0.25">
      <c r="A13" s="77">
        <v>4</v>
      </c>
      <c r="B13" s="255" t="s">
        <v>371</v>
      </c>
      <c r="C13" s="256" t="s">
        <v>1327</v>
      </c>
      <c r="D13" s="257" t="s">
        <v>1328</v>
      </c>
      <c r="E13" s="258" t="s">
        <v>33</v>
      </c>
      <c r="F13" s="259">
        <v>73</v>
      </c>
      <c r="G13" s="37" t="str">
        <f t="shared" si="0"/>
        <v>Khá</v>
      </c>
      <c r="H13" s="262"/>
    </row>
    <row r="14" spans="1:14" x14ac:dyDescent="0.25">
      <c r="A14" s="255">
        <v>5</v>
      </c>
      <c r="B14" s="261" t="s">
        <v>372</v>
      </c>
      <c r="C14" s="256" t="s">
        <v>1329</v>
      </c>
      <c r="D14" s="257" t="s">
        <v>1249</v>
      </c>
      <c r="E14" s="258" t="s">
        <v>123</v>
      </c>
      <c r="F14" s="259">
        <v>75</v>
      </c>
      <c r="G14" s="37" t="str">
        <f t="shared" si="0"/>
        <v>Khá</v>
      </c>
      <c r="H14" s="262"/>
    </row>
    <row r="15" spans="1:14" x14ac:dyDescent="0.25">
      <c r="A15" s="77">
        <v>6</v>
      </c>
      <c r="B15" s="261" t="s">
        <v>373</v>
      </c>
      <c r="C15" s="256" t="s">
        <v>1330</v>
      </c>
      <c r="D15" s="257" t="s">
        <v>1331</v>
      </c>
      <c r="E15" s="258" t="s">
        <v>5</v>
      </c>
      <c r="F15" s="259">
        <v>79</v>
      </c>
      <c r="G15" s="37" t="str">
        <f t="shared" si="0"/>
        <v>Khá</v>
      </c>
      <c r="H15" s="262"/>
    </row>
    <row r="16" spans="1:14" x14ac:dyDescent="0.25">
      <c r="A16" s="77">
        <v>7</v>
      </c>
      <c r="B16" s="255" t="s">
        <v>374</v>
      </c>
      <c r="C16" s="256" t="s">
        <v>1332</v>
      </c>
      <c r="D16" s="257" t="s">
        <v>468</v>
      </c>
      <c r="E16" s="258" t="s">
        <v>5</v>
      </c>
      <c r="F16" s="259">
        <v>70</v>
      </c>
      <c r="G16" s="37" t="str">
        <f t="shared" si="0"/>
        <v>Khá</v>
      </c>
      <c r="H16" s="262"/>
    </row>
    <row r="17" spans="1:8" x14ac:dyDescent="0.25">
      <c r="A17" s="77">
        <v>8</v>
      </c>
      <c r="B17" s="261" t="s">
        <v>375</v>
      </c>
      <c r="C17" s="256" t="s">
        <v>1335</v>
      </c>
      <c r="D17" s="257" t="s">
        <v>1226</v>
      </c>
      <c r="E17" s="258" t="s">
        <v>1317</v>
      </c>
      <c r="F17" s="259">
        <v>90</v>
      </c>
      <c r="G17" s="37" t="str">
        <f t="shared" si="0"/>
        <v>Xuất sắc</v>
      </c>
      <c r="H17" s="262"/>
    </row>
    <row r="18" spans="1:8" x14ac:dyDescent="0.25">
      <c r="A18" s="255">
        <v>9</v>
      </c>
      <c r="B18" s="261" t="s">
        <v>376</v>
      </c>
      <c r="C18" s="256" t="s">
        <v>1336</v>
      </c>
      <c r="D18" s="257" t="s">
        <v>76</v>
      </c>
      <c r="E18" s="258" t="s">
        <v>266</v>
      </c>
      <c r="F18" s="259">
        <v>90</v>
      </c>
      <c r="G18" s="37" t="str">
        <f t="shared" si="0"/>
        <v>Xuất sắc</v>
      </c>
      <c r="H18" s="262"/>
    </row>
    <row r="19" spans="1:8" x14ac:dyDescent="0.25">
      <c r="A19" s="77">
        <v>10</v>
      </c>
      <c r="B19" s="255" t="s">
        <v>377</v>
      </c>
      <c r="C19" s="256" t="s">
        <v>1337</v>
      </c>
      <c r="D19" s="257" t="s">
        <v>1338</v>
      </c>
      <c r="E19" s="258" t="s">
        <v>176</v>
      </c>
      <c r="F19" s="259">
        <v>73</v>
      </c>
      <c r="G19" s="37" t="str">
        <f t="shared" si="0"/>
        <v>Khá</v>
      </c>
      <c r="H19" s="262"/>
    </row>
    <row r="20" spans="1:8" x14ac:dyDescent="0.25">
      <c r="A20" s="77">
        <v>11</v>
      </c>
      <c r="B20" s="261" t="s">
        <v>378</v>
      </c>
      <c r="C20" s="256" t="s">
        <v>1339</v>
      </c>
      <c r="D20" s="257" t="s">
        <v>206</v>
      </c>
      <c r="E20" s="258" t="s">
        <v>125</v>
      </c>
      <c r="F20" s="259">
        <v>75</v>
      </c>
      <c r="G20" s="37" t="str">
        <f t="shared" si="0"/>
        <v>Khá</v>
      </c>
      <c r="H20" s="262"/>
    </row>
    <row r="21" spans="1:8" x14ac:dyDescent="0.25">
      <c r="A21" s="255">
        <v>12</v>
      </c>
      <c r="B21" s="261" t="s">
        <v>379</v>
      </c>
      <c r="C21" s="256" t="s">
        <v>1340</v>
      </c>
      <c r="D21" s="257" t="s">
        <v>1341</v>
      </c>
      <c r="E21" s="258" t="s">
        <v>145</v>
      </c>
      <c r="F21" s="259">
        <v>75</v>
      </c>
      <c r="G21" s="37" t="str">
        <f t="shared" si="0"/>
        <v>Khá</v>
      </c>
      <c r="H21" s="262"/>
    </row>
    <row r="22" spans="1:8" x14ac:dyDescent="0.25">
      <c r="A22" s="77">
        <v>13</v>
      </c>
      <c r="B22" s="255" t="s">
        <v>380</v>
      </c>
      <c r="C22" s="256" t="s">
        <v>1342</v>
      </c>
      <c r="D22" s="257" t="s">
        <v>272</v>
      </c>
      <c r="E22" s="258" t="s">
        <v>6</v>
      </c>
      <c r="F22" s="259">
        <v>90</v>
      </c>
      <c r="G22" s="37" t="str">
        <f t="shared" si="0"/>
        <v>Xuất sắc</v>
      </c>
      <c r="H22" s="262"/>
    </row>
    <row r="23" spans="1:8" x14ac:dyDescent="0.25">
      <c r="A23" s="77">
        <v>14</v>
      </c>
      <c r="B23" s="261" t="s">
        <v>381</v>
      </c>
      <c r="C23" s="256" t="s">
        <v>1343</v>
      </c>
      <c r="D23" s="257" t="s">
        <v>265</v>
      </c>
      <c r="E23" s="258" t="s">
        <v>13</v>
      </c>
      <c r="F23" s="259">
        <v>92</v>
      </c>
      <c r="G23" s="37" t="str">
        <f t="shared" si="0"/>
        <v>Xuất sắc</v>
      </c>
      <c r="H23" s="262"/>
    </row>
    <row r="24" spans="1:8" x14ac:dyDescent="0.25">
      <c r="A24" s="255">
        <v>15</v>
      </c>
      <c r="B24" s="261" t="s">
        <v>382</v>
      </c>
      <c r="C24" s="256" t="s">
        <v>1344</v>
      </c>
      <c r="D24" s="257" t="s">
        <v>160</v>
      </c>
      <c r="E24" s="258" t="s">
        <v>13</v>
      </c>
      <c r="F24" s="259">
        <v>70</v>
      </c>
      <c r="G24" s="37" t="str">
        <f t="shared" si="0"/>
        <v>Khá</v>
      </c>
      <c r="H24" s="262"/>
    </row>
    <row r="25" spans="1:8" x14ac:dyDescent="0.25">
      <c r="A25" s="77">
        <v>16</v>
      </c>
      <c r="B25" s="255" t="s">
        <v>383</v>
      </c>
      <c r="C25" s="256" t="s">
        <v>1345</v>
      </c>
      <c r="D25" s="257" t="s">
        <v>638</v>
      </c>
      <c r="E25" s="258" t="s">
        <v>13</v>
      </c>
      <c r="F25" s="259">
        <v>70</v>
      </c>
      <c r="G25" s="37" t="str">
        <f t="shared" si="0"/>
        <v>Khá</v>
      </c>
      <c r="H25" s="262"/>
    </row>
    <row r="26" spans="1:8" x14ac:dyDescent="0.25">
      <c r="A26" s="77">
        <v>17</v>
      </c>
      <c r="B26" s="261" t="s">
        <v>384</v>
      </c>
      <c r="C26" s="256" t="s">
        <v>1346</v>
      </c>
      <c r="D26" s="257" t="s">
        <v>1347</v>
      </c>
      <c r="E26" s="258" t="s">
        <v>126</v>
      </c>
      <c r="F26" s="259">
        <v>84</v>
      </c>
      <c r="G26" s="37" t="str">
        <f t="shared" si="0"/>
        <v>Tốt</v>
      </c>
      <c r="H26" s="262"/>
    </row>
    <row r="27" spans="1:8" x14ac:dyDescent="0.25">
      <c r="A27" s="255">
        <v>18</v>
      </c>
      <c r="B27" s="261" t="s">
        <v>385</v>
      </c>
      <c r="C27" s="256" t="s">
        <v>1348</v>
      </c>
      <c r="D27" s="257" t="s">
        <v>1349</v>
      </c>
      <c r="E27" s="258" t="s">
        <v>40</v>
      </c>
      <c r="F27" s="259">
        <v>85</v>
      </c>
      <c r="G27" s="37" t="str">
        <f t="shared" si="0"/>
        <v>Tốt</v>
      </c>
      <c r="H27" s="262"/>
    </row>
    <row r="28" spans="1:8" x14ac:dyDescent="0.25">
      <c r="A28" s="77">
        <v>19</v>
      </c>
      <c r="B28" s="255" t="s">
        <v>386</v>
      </c>
      <c r="C28" s="256" t="s">
        <v>1350</v>
      </c>
      <c r="D28" s="257" t="s">
        <v>1313</v>
      </c>
      <c r="E28" s="258" t="s">
        <v>42</v>
      </c>
      <c r="F28" s="259">
        <v>85</v>
      </c>
      <c r="G28" s="37" t="str">
        <f t="shared" si="0"/>
        <v>Tốt</v>
      </c>
      <c r="H28" s="262"/>
    </row>
    <row r="29" spans="1:8" x14ac:dyDescent="0.25">
      <c r="A29" s="77">
        <v>20</v>
      </c>
      <c r="B29" s="261" t="s">
        <v>387</v>
      </c>
      <c r="C29" s="256" t="s">
        <v>1351</v>
      </c>
      <c r="D29" s="257" t="s">
        <v>69</v>
      </c>
      <c r="E29" s="258" t="s">
        <v>184</v>
      </c>
      <c r="F29" s="259">
        <v>69</v>
      </c>
      <c r="G29" s="37" t="str">
        <f t="shared" si="0"/>
        <v>Khá</v>
      </c>
      <c r="H29" s="262"/>
    </row>
    <row r="30" spans="1:8" x14ac:dyDescent="0.25">
      <c r="A30" s="255">
        <v>21</v>
      </c>
      <c r="B30" s="261" t="s">
        <v>388</v>
      </c>
      <c r="C30" s="256" t="s">
        <v>1352</v>
      </c>
      <c r="D30" s="257" t="s">
        <v>75</v>
      </c>
      <c r="E30" s="258" t="s">
        <v>93</v>
      </c>
      <c r="F30" s="259">
        <v>70</v>
      </c>
      <c r="G30" s="37" t="str">
        <f t="shared" si="0"/>
        <v>Khá</v>
      </c>
      <c r="H30" s="262"/>
    </row>
    <row r="31" spans="1:8" x14ac:dyDescent="0.25">
      <c r="A31" s="77">
        <v>22</v>
      </c>
      <c r="B31" s="255" t="s">
        <v>389</v>
      </c>
      <c r="C31" s="256" t="s">
        <v>1353</v>
      </c>
      <c r="D31" s="257" t="s">
        <v>51</v>
      </c>
      <c r="E31" s="258" t="s">
        <v>14</v>
      </c>
      <c r="F31" s="259">
        <v>90</v>
      </c>
      <c r="G31" s="37" t="str">
        <f t="shared" si="0"/>
        <v>Xuất sắc</v>
      </c>
      <c r="H31" s="262"/>
    </row>
    <row r="32" spans="1:8" x14ac:dyDescent="0.25">
      <c r="A32" s="77">
        <v>23</v>
      </c>
      <c r="B32" s="261" t="s">
        <v>390</v>
      </c>
      <c r="C32" s="256" t="s">
        <v>1354</v>
      </c>
      <c r="D32" s="257" t="s">
        <v>17</v>
      </c>
      <c r="E32" s="258" t="s">
        <v>14</v>
      </c>
      <c r="F32" s="259">
        <v>60</v>
      </c>
      <c r="G32" s="37" t="str">
        <f t="shared" si="0"/>
        <v>TB</v>
      </c>
      <c r="H32" s="262"/>
    </row>
    <row r="33" spans="1:8" x14ac:dyDescent="0.25">
      <c r="A33" s="255">
        <v>24</v>
      </c>
      <c r="B33" s="261" t="s">
        <v>391</v>
      </c>
      <c r="C33" s="256" t="s">
        <v>1355</v>
      </c>
      <c r="D33" s="257" t="s">
        <v>1356</v>
      </c>
      <c r="E33" s="258" t="s">
        <v>14</v>
      </c>
      <c r="F33" s="259">
        <v>90</v>
      </c>
      <c r="G33" s="37" t="str">
        <f t="shared" si="0"/>
        <v>Xuất sắc</v>
      </c>
      <c r="H33" s="262"/>
    </row>
    <row r="34" spans="1:8" x14ac:dyDescent="0.25">
      <c r="A34" s="77">
        <v>25</v>
      </c>
      <c r="B34" s="255" t="s">
        <v>392</v>
      </c>
      <c r="C34" s="256" t="s">
        <v>1357</v>
      </c>
      <c r="D34" s="257" t="s">
        <v>116</v>
      </c>
      <c r="E34" s="258" t="s">
        <v>46</v>
      </c>
      <c r="F34" s="259">
        <v>85</v>
      </c>
      <c r="G34" s="37" t="str">
        <f t="shared" si="0"/>
        <v>Tốt</v>
      </c>
      <c r="H34" s="262"/>
    </row>
    <row r="35" spans="1:8" x14ac:dyDescent="0.25">
      <c r="A35" s="77">
        <v>26</v>
      </c>
      <c r="B35" s="261" t="s">
        <v>393</v>
      </c>
      <c r="C35" s="256" t="s">
        <v>1358</v>
      </c>
      <c r="D35" s="257" t="s">
        <v>17</v>
      </c>
      <c r="E35" s="258" t="s">
        <v>20</v>
      </c>
      <c r="F35" s="259">
        <v>93</v>
      </c>
      <c r="G35" s="37" t="str">
        <f t="shared" si="0"/>
        <v>Xuất sắc</v>
      </c>
      <c r="H35" s="262"/>
    </row>
    <row r="36" spans="1:8" x14ac:dyDescent="0.25">
      <c r="A36" s="255">
        <v>27</v>
      </c>
      <c r="B36" s="261" t="s">
        <v>394</v>
      </c>
      <c r="C36" s="256" t="s">
        <v>1359</v>
      </c>
      <c r="D36" s="257" t="s">
        <v>69</v>
      </c>
      <c r="E36" s="258" t="s">
        <v>20</v>
      </c>
      <c r="F36" s="259">
        <v>80</v>
      </c>
      <c r="G36" s="37" t="str">
        <f t="shared" si="0"/>
        <v>Tốt</v>
      </c>
      <c r="H36" s="262"/>
    </row>
    <row r="37" spans="1:8" x14ac:dyDescent="0.25">
      <c r="A37" s="77">
        <v>28</v>
      </c>
      <c r="B37" s="255" t="s">
        <v>395</v>
      </c>
      <c r="C37" s="256" t="s">
        <v>1360</v>
      </c>
      <c r="D37" s="257" t="s">
        <v>17</v>
      </c>
      <c r="E37" s="258" t="s">
        <v>53</v>
      </c>
      <c r="F37" s="259">
        <v>72</v>
      </c>
      <c r="G37" s="37" t="str">
        <f t="shared" si="0"/>
        <v>Khá</v>
      </c>
      <c r="H37" s="262"/>
    </row>
    <row r="38" spans="1:8" x14ac:dyDescent="0.25">
      <c r="A38" s="77">
        <v>29</v>
      </c>
      <c r="B38" s="261" t="s">
        <v>396</v>
      </c>
      <c r="C38" s="256" t="s">
        <v>1361</v>
      </c>
      <c r="D38" s="257" t="s">
        <v>45</v>
      </c>
      <c r="E38" s="258" t="s">
        <v>53</v>
      </c>
      <c r="F38" s="259">
        <v>73</v>
      </c>
      <c r="G38" s="37" t="str">
        <f t="shared" si="0"/>
        <v>Khá</v>
      </c>
      <c r="H38" s="262"/>
    </row>
    <row r="39" spans="1:8" x14ac:dyDescent="0.25">
      <c r="A39" s="255">
        <v>30</v>
      </c>
      <c r="B39" s="261" t="s">
        <v>397</v>
      </c>
      <c r="C39" s="256" t="s">
        <v>1362</v>
      </c>
      <c r="D39" s="257" t="s">
        <v>183</v>
      </c>
      <c r="E39" s="258" t="s">
        <v>53</v>
      </c>
      <c r="F39" s="259">
        <v>72</v>
      </c>
      <c r="G39" s="37" t="str">
        <f t="shared" si="0"/>
        <v>Khá</v>
      </c>
      <c r="H39" s="262"/>
    </row>
    <row r="40" spans="1:8" x14ac:dyDescent="0.25">
      <c r="A40" s="77">
        <v>31</v>
      </c>
      <c r="B40" s="255" t="s">
        <v>398</v>
      </c>
      <c r="C40" s="256" t="s">
        <v>1363</v>
      </c>
      <c r="D40" s="257" t="s">
        <v>210</v>
      </c>
      <c r="E40" s="258" t="s">
        <v>77</v>
      </c>
      <c r="F40" s="259">
        <v>85</v>
      </c>
      <c r="G40" s="37" t="str">
        <f t="shared" si="0"/>
        <v>Tốt</v>
      </c>
      <c r="H40" s="262"/>
    </row>
    <row r="41" spans="1:8" x14ac:dyDescent="0.25">
      <c r="A41" s="77">
        <v>32</v>
      </c>
      <c r="B41" s="261" t="s">
        <v>399</v>
      </c>
      <c r="C41" s="256" t="s">
        <v>1364</v>
      </c>
      <c r="D41" s="257" t="s">
        <v>17</v>
      </c>
      <c r="E41" s="258" t="s">
        <v>1084</v>
      </c>
      <c r="F41" s="259">
        <v>83</v>
      </c>
      <c r="G41" s="37" t="str">
        <f t="shared" si="0"/>
        <v>Tốt</v>
      </c>
      <c r="H41" s="262"/>
    </row>
    <row r="42" spans="1:8" x14ac:dyDescent="0.25">
      <c r="A42" s="255">
        <v>33</v>
      </c>
      <c r="B42" s="261" t="s">
        <v>400</v>
      </c>
      <c r="C42" s="256" t="s">
        <v>1365</v>
      </c>
      <c r="D42" s="257" t="s">
        <v>1049</v>
      </c>
      <c r="E42" s="258" t="s">
        <v>7</v>
      </c>
      <c r="F42" s="259">
        <v>70</v>
      </c>
      <c r="G42" s="37" t="str">
        <f t="shared" si="0"/>
        <v>Khá</v>
      </c>
      <c r="H42" s="262"/>
    </row>
    <row r="43" spans="1:8" x14ac:dyDescent="0.25">
      <c r="A43" s="77">
        <v>34</v>
      </c>
      <c r="B43" s="255" t="s">
        <v>401</v>
      </c>
      <c r="C43" s="256" t="s">
        <v>1366</v>
      </c>
      <c r="D43" s="257" t="s">
        <v>1367</v>
      </c>
      <c r="E43" s="258" t="s">
        <v>7</v>
      </c>
      <c r="F43" s="259">
        <v>88</v>
      </c>
      <c r="G43" s="37" t="str">
        <f t="shared" si="0"/>
        <v>Tốt</v>
      </c>
      <c r="H43" s="262"/>
    </row>
    <row r="44" spans="1:8" x14ac:dyDescent="0.25">
      <c r="A44" s="77">
        <v>35</v>
      </c>
      <c r="B44" s="261" t="s">
        <v>402</v>
      </c>
      <c r="C44" s="256" t="s">
        <v>1368</v>
      </c>
      <c r="D44" s="257" t="s">
        <v>202</v>
      </c>
      <c r="E44" s="258" t="s">
        <v>7</v>
      </c>
      <c r="F44" s="259">
        <v>70</v>
      </c>
      <c r="G44" s="37" t="str">
        <f t="shared" si="0"/>
        <v>Khá</v>
      </c>
      <c r="H44" s="262"/>
    </row>
    <row r="45" spans="1:8" x14ac:dyDescent="0.25">
      <c r="A45" s="255">
        <v>36</v>
      </c>
      <c r="B45" s="261" t="s">
        <v>403</v>
      </c>
      <c r="C45" s="256" t="s">
        <v>1369</v>
      </c>
      <c r="D45" s="257" t="s">
        <v>1034</v>
      </c>
      <c r="E45" s="258" t="s">
        <v>7</v>
      </c>
      <c r="F45" s="259">
        <v>90</v>
      </c>
      <c r="G45" s="37" t="str">
        <f t="shared" si="0"/>
        <v>Xuất sắc</v>
      </c>
      <c r="H45" s="262"/>
    </row>
    <row r="46" spans="1:8" x14ac:dyDescent="0.25">
      <c r="A46" s="77">
        <v>37</v>
      </c>
      <c r="B46" s="255" t="s">
        <v>404</v>
      </c>
      <c r="C46" s="256" t="s">
        <v>1370</v>
      </c>
      <c r="D46" s="257" t="s">
        <v>1371</v>
      </c>
      <c r="E46" s="258" t="s">
        <v>7</v>
      </c>
      <c r="F46" s="259">
        <v>95</v>
      </c>
      <c r="G46" s="37" t="str">
        <f t="shared" si="0"/>
        <v>Xuất sắc</v>
      </c>
      <c r="H46" s="262"/>
    </row>
    <row r="47" spans="1:8" x14ac:dyDescent="0.25">
      <c r="A47" s="77">
        <v>38</v>
      </c>
      <c r="B47" s="261" t="s">
        <v>405</v>
      </c>
      <c r="C47" s="256" t="s">
        <v>1372</v>
      </c>
      <c r="D47" s="257" t="s">
        <v>1373</v>
      </c>
      <c r="E47" s="258" t="s">
        <v>24</v>
      </c>
      <c r="F47" s="259">
        <v>83</v>
      </c>
      <c r="G47" s="37" t="str">
        <f t="shared" si="0"/>
        <v>Tốt</v>
      </c>
      <c r="H47" s="262"/>
    </row>
    <row r="48" spans="1:8" x14ac:dyDescent="0.25">
      <c r="A48" s="255">
        <v>39</v>
      </c>
      <c r="B48" s="261" t="s">
        <v>406</v>
      </c>
      <c r="C48" s="256" t="s">
        <v>1374</v>
      </c>
      <c r="D48" s="257" t="s">
        <v>63</v>
      </c>
      <c r="E48" s="258" t="s">
        <v>1375</v>
      </c>
      <c r="F48" s="259">
        <v>70</v>
      </c>
      <c r="G48" s="37" t="str">
        <f t="shared" si="0"/>
        <v>Khá</v>
      </c>
      <c r="H48" s="262"/>
    </row>
    <row r="49" spans="1:8" x14ac:dyDescent="0.25">
      <c r="A49" s="77">
        <v>40</v>
      </c>
      <c r="B49" s="255" t="s">
        <v>410</v>
      </c>
      <c r="C49" s="256" t="s">
        <v>1376</v>
      </c>
      <c r="D49" s="257" t="s">
        <v>891</v>
      </c>
      <c r="E49" s="258" t="s">
        <v>1377</v>
      </c>
      <c r="F49" s="259">
        <v>70</v>
      </c>
      <c r="G49" s="37" t="str">
        <f t="shared" si="0"/>
        <v>Khá</v>
      </c>
      <c r="H49" s="262"/>
    </row>
    <row r="50" spans="1:8" x14ac:dyDescent="0.25">
      <c r="A50" s="77">
        <v>41</v>
      </c>
      <c r="B50" s="261" t="s">
        <v>411</v>
      </c>
      <c r="C50" s="256" t="s">
        <v>1378</v>
      </c>
      <c r="D50" s="257" t="s">
        <v>1379</v>
      </c>
      <c r="E50" s="258" t="s">
        <v>279</v>
      </c>
      <c r="F50" s="259">
        <v>89</v>
      </c>
      <c r="G50" s="37" t="str">
        <f t="shared" si="0"/>
        <v>Tốt</v>
      </c>
      <c r="H50" s="262"/>
    </row>
    <row r="51" spans="1:8" x14ac:dyDescent="0.25">
      <c r="A51" s="255">
        <v>42</v>
      </c>
      <c r="B51" s="261" t="s">
        <v>412</v>
      </c>
      <c r="C51" s="256" t="s">
        <v>1380</v>
      </c>
      <c r="D51" s="257" t="s">
        <v>1381</v>
      </c>
      <c r="E51" s="258" t="s">
        <v>25</v>
      </c>
      <c r="F51" s="263">
        <v>89</v>
      </c>
      <c r="G51" s="37" t="str">
        <f t="shared" si="0"/>
        <v>Tốt</v>
      </c>
      <c r="H51" s="262"/>
    </row>
    <row r="52" spans="1:8" x14ac:dyDescent="0.25">
      <c r="A52" s="77">
        <v>43</v>
      </c>
      <c r="B52" s="255" t="s">
        <v>413</v>
      </c>
      <c r="C52" s="256" t="s">
        <v>1382</v>
      </c>
      <c r="D52" s="257" t="s">
        <v>260</v>
      </c>
      <c r="E52" s="258" t="s">
        <v>25</v>
      </c>
      <c r="F52" s="263">
        <v>89</v>
      </c>
      <c r="G52" s="37" t="str">
        <f t="shared" si="0"/>
        <v>Tốt</v>
      </c>
      <c r="H52" s="262"/>
    </row>
    <row r="53" spans="1:8" x14ac:dyDescent="0.25">
      <c r="A53" s="77">
        <v>44</v>
      </c>
      <c r="B53" s="261" t="s">
        <v>414</v>
      </c>
      <c r="C53" s="256" t="s">
        <v>1383</v>
      </c>
      <c r="D53" s="257" t="s">
        <v>1384</v>
      </c>
      <c r="E53" s="258" t="s">
        <v>130</v>
      </c>
      <c r="F53" s="264">
        <v>83</v>
      </c>
      <c r="G53" s="37" t="str">
        <f t="shared" si="0"/>
        <v>Tốt</v>
      </c>
      <c r="H53" s="262"/>
    </row>
    <row r="54" spans="1:8" x14ac:dyDescent="0.25">
      <c r="A54" s="255">
        <v>45</v>
      </c>
      <c r="B54" s="261" t="s">
        <v>415</v>
      </c>
      <c r="C54" s="256" t="s">
        <v>1385</v>
      </c>
      <c r="D54" s="257" t="s">
        <v>1386</v>
      </c>
      <c r="E54" s="258" t="s">
        <v>169</v>
      </c>
      <c r="F54" s="264">
        <v>70</v>
      </c>
      <c r="G54" s="37" t="str">
        <f t="shared" si="0"/>
        <v>Khá</v>
      </c>
      <c r="H54" s="262"/>
    </row>
    <row r="55" spans="1:8" x14ac:dyDescent="0.25">
      <c r="A55" s="77">
        <v>46</v>
      </c>
      <c r="B55" s="255" t="s">
        <v>416</v>
      </c>
      <c r="C55" s="256" t="s">
        <v>1387</v>
      </c>
      <c r="D55" s="257" t="s">
        <v>232</v>
      </c>
      <c r="E55" s="258" t="s">
        <v>8</v>
      </c>
      <c r="F55" s="264">
        <v>82</v>
      </c>
      <c r="G55" s="37" t="str">
        <f t="shared" si="0"/>
        <v>Tốt</v>
      </c>
      <c r="H55" s="262"/>
    </row>
    <row r="56" spans="1:8" x14ac:dyDescent="0.25">
      <c r="A56" s="77">
        <v>47</v>
      </c>
      <c r="B56" s="261" t="s">
        <v>1055</v>
      </c>
      <c r="C56" s="256" t="s">
        <v>1388</v>
      </c>
      <c r="D56" s="257" t="s">
        <v>1389</v>
      </c>
      <c r="E56" s="258" t="s">
        <v>8</v>
      </c>
      <c r="F56" s="264">
        <v>0</v>
      </c>
      <c r="G56" s="37" t="str">
        <f t="shared" si="0"/>
        <v>kém</v>
      </c>
      <c r="H56" s="262"/>
    </row>
    <row r="57" spans="1:8" x14ac:dyDescent="0.25">
      <c r="A57" s="255">
        <v>48</v>
      </c>
      <c r="B57" s="261" t="s">
        <v>1056</v>
      </c>
      <c r="C57" s="256" t="s">
        <v>1390</v>
      </c>
      <c r="D57" s="257" t="s">
        <v>104</v>
      </c>
      <c r="E57" s="258" t="s">
        <v>319</v>
      </c>
      <c r="F57" s="264">
        <v>89</v>
      </c>
      <c r="G57" s="37" t="str">
        <f t="shared" si="0"/>
        <v>Tốt</v>
      </c>
      <c r="H57" s="262"/>
    </row>
    <row r="58" spans="1:8" x14ac:dyDescent="0.25">
      <c r="A58" s="77">
        <v>49</v>
      </c>
      <c r="B58" s="255" t="s">
        <v>1057</v>
      </c>
      <c r="C58" s="256" t="s">
        <v>1391</v>
      </c>
      <c r="D58" s="257" t="s">
        <v>1392</v>
      </c>
      <c r="E58" s="258" t="s">
        <v>10</v>
      </c>
      <c r="F58" s="264">
        <v>72</v>
      </c>
      <c r="G58" s="37" t="str">
        <f t="shared" si="0"/>
        <v>Khá</v>
      </c>
      <c r="H58" s="262"/>
    </row>
    <row r="59" spans="1:8" x14ac:dyDescent="0.25">
      <c r="A59" s="77">
        <v>50</v>
      </c>
      <c r="B59" s="261" t="s">
        <v>1058</v>
      </c>
      <c r="C59" s="256" t="s">
        <v>1393</v>
      </c>
      <c r="D59" s="257" t="s">
        <v>75</v>
      </c>
      <c r="E59" s="258" t="s">
        <v>10</v>
      </c>
      <c r="F59" s="263">
        <v>70</v>
      </c>
      <c r="G59" s="37" t="str">
        <f t="shared" si="0"/>
        <v>Khá</v>
      </c>
      <c r="H59" s="262"/>
    </row>
    <row r="60" spans="1:8" x14ac:dyDescent="0.25">
      <c r="A60" s="255">
        <v>51</v>
      </c>
      <c r="B60" s="261" t="s">
        <v>1059</v>
      </c>
      <c r="C60" s="256" t="s">
        <v>1394</v>
      </c>
      <c r="D60" s="257" t="s">
        <v>1395</v>
      </c>
      <c r="E60" s="258" t="s">
        <v>10</v>
      </c>
      <c r="F60" s="259">
        <v>86</v>
      </c>
      <c r="G60" s="37" t="str">
        <f t="shared" si="0"/>
        <v>Tốt</v>
      </c>
      <c r="H60" s="262"/>
    </row>
    <row r="61" spans="1:8" x14ac:dyDescent="0.25">
      <c r="A61" s="77">
        <v>52</v>
      </c>
      <c r="B61" s="255" t="s">
        <v>1060</v>
      </c>
      <c r="C61" s="256" t="s">
        <v>1396</v>
      </c>
      <c r="D61" s="257" t="s">
        <v>45</v>
      </c>
      <c r="E61" s="258" t="s">
        <v>10</v>
      </c>
      <c r="F61" s="259">
        <v>90</v>
      </c>
      <c r="G61" s="37" t="str">
        <f t="shared" si="0"/>
        <v>Xuất sắc</v>
      </c>
      <c r="H61" s="262"/>
    </row>
    <row r="62" spans="1:8" x14ac:dyDescent="0.25">
      <c r="A62" s="77">
        <v>53</v>
      </c>
      <c r="B62" s="261" t="s">
        <v>1061</v>
      </c>
      <c r="C62" s="256" t="s">
        <v>1397</v>
      </c>
      <c r="D62" s="257" t="s">
        <v>1398</v>
      </c>
      <c r="E62" s="258" t="s">
        <v>10</v>
      </c>
      <c r="F62" s="259">
        <v>90</v>
      </c>
      <c r="G62" s="37" t="str">
        <f t="shared" si="0"/>
        <v>Xuất sắc</v>
      </c>
      <c r="H62" s="262"/>
    </row>
    <row r="63" spans="1:8" x14ac:dyDescent="0.25">
      <c r="A63" s="255">
        <v>54</v>
      </c>
      <c r="B63" s="261" t="s">
        <v>1062</v>
      </c>
      <c r="C63" s="256" t="s">
        <v>1399</v>
      </c>
      <c r="D63" s="257" t="s">
        <v>1400</v>
      </c>
      <c r="E63" s="258" t="s">
        <v>79</v>
      </c>
      <c r="F63" s="259">
        <v>90</v>
      </c>
      <c r="G63" s="37" t="str">
        <f t="shared" si="0"/>
        <v>Xuất sắc</v>
      </c>
      <c r="H63" s="262"/>
    </row>
    <row r="64" spans="1:8" x14ac:dyDescent="0.25">
      <c r="A64" s="77">
        <v>55</v>
      </c>
      <c r="B64" s="255" t="s">
        <v>1063</v>
      </c>
      <c r="C64" s="256" t="s">
        <v>1401</v>
      </c>
      <c r="D64" s="257" t="s">
        <v>1402</v>
      </c>
      <c r="E64" s="258" t="s">
        <v>81</v>
      </c>
      <c r="F64" s="259">
        <v>70</v>
      </c>
      <c r="G64" s="37" t="str">
        <f t="shared" si="0"/>
        <v>Khá</v>
      </c>
      <c r="H64" s="262"/>
    </row>
    <row r="65" spans="1:8" x14ac:dyDescent="0.25">
      <c r="A65" s="77">
        <v>56</v>
      </c>
      <c r="B65" s="261" t="s">
        <v>1064</v>
      </c>
      <c r="C65" s="256" t="s">
        <v>1403</v>
      </c>
      <c r="D65" s="257" t="s">
        <v>1404</v>
      </c>
      <c r="E65" s="258" t="s">
        <v>59</v>
      </c>
      <c r="F65" s="259">
        <v>73</v>
      </c>
      <c r="G65" s="37" t="str">
        <f t="shared" si="0"/>
        <v>Khá</v>
      </c>
      <c r="H65" s="262"/>
    </row>
    <row r="66" spans="1:8" x14ac:dyDescent="0.25">
      <c r="A66" s="255">
        <v>57</v>
      </c>
      <c r="B66" s="261" t="s">
        <v>1066</v>
      </c>
      <c r="C66" s="256" t="s">
        <v>1405</v>
      </c>
      <c r="D66" s="257" t="s">
        <v>1091</v>
      </c>
      <c r="E66" s="258" t="s">
        <v>59</v>
      </c>
      <c r="F66" s="259">
        <v>89</v>
      </c>
      <c r="G66" s="37" t="str">
        <f t="shared" si="0"/>
        <v>Tốt</v>
      </c>
      <c r="H66" s="262"/>
    </row>
    <row r="67" spans="1:8" x14ac:dyDescent="0.25">
      <c r="A67" s="77">
        <v>58</v>
      </c>
      <c r="B67" s="255" t="s">
        <v>1067</v>
      </c>
      <c r="C67" s="256" t="s">
        <v>1406</v>
      </c>
      <c r="D67" s="257" t="s">
        <v>89</v>
      </c>
      <c r="E67" s="258" t="s">
        <v>59</v>
      </c>
      <c r="F67" s="259">
        <v>84</v>
      </c>
      <c r="G67" s="37" t="str">
        <f t="shared" si="0"/>
        <v>Tốt</v>
      </c>
      <c r="H67" s="262"/>
    </row>
    <row r="68" spans="1:8" x14ac:dyDescent="0.25">
      <c r="A68" s="77">
        <v>59</v>
      </c>
      <c r="B68" s="261" t="s">
        <v>1068</v>
      </c>
      <c r="C68" s="256" t="s">
        <v>1407</v>
      </c>
      <c r="D68" s="257" t="s">
        <v>315</v>
      </c>
      <c r="E68" s="258" t="s">
        <v>216</v>
      </c>
      <c r="F68" s="259">
        <v>70</v>
      </c>
      <c r="G68" s="37" t="str">
        <f t="shared" si="0"/>
        <v>Khá</v>
      </c>
      <c r="H68" s="262"/>
    </row>
    <row r="69" spans="1:8" x14ac:dyDescent="0.25">
      <c r="A69" s="255">
        <v>60</v>
      </c>
      <c r="B69" s="261" t="s">
        <v>1070</v>
      </c>
      <c r="C69" s="256" t="s">
        <v>1408</v>
      </c>
      <c r="D69" s="257" t="s">
        <v>183</v>
      </c>
      <c r="E69" s="258" t="s">
        <v>1409</v>
      </c>
      <c r="F69" s="259">
        <v>80</v>
      </c>
      <c r="G69" s="37" t="str">
        <f t="shared" si="0"/>
        <v>Tốt</v>
      </c>
      <c r="H69" s="262"/>
    </row>
    <row r="70" spans="1:8" x14ac:dyDescent="0.25">
      <c r="A70" s="77">
        <v>61</v>
      </c>
      <c r="B70" s="255" t="s">
        <v>1071</v>
      </c>
      <c r="C70" s="256" t="s">
        <v>1410</v>
      </c>
      <c r="D70" s="257" t="s">
        <v>273</v>
      </c>
      <c r="E70" s="258" t="s">
        <v>151</v>
      </c>
      <c r="F70" s="259">
        <v>90</v>
      </c>
      <c r="G70" s="37" t="str">
        <f t="shared" si="0"/>
        <v>Xuất sắc</v>
      </c>
      <c r="H70" s="262"/>
    </row>
    <row r="71" spans="1:8" x14ac:dyDescent="0.25">
      <c r="A71" s="77">
        <v>62</v>
      </c>
      <c r="B71" s="261" t="s">
        <v>1072</v>
      </c>
      <c r="C71" s="256" t="s">
        <v>1411</v>
      </c>
      <c r="D71" s="257" t="s">
        <v>1412</v>
      </c>
      <c r="E71" s="258" t="s">
        <v>348</v>
      </c>
      <c r="F71" s="259">
        <v>90</v>
      </c>
      <c r="G71" s="37" t="str">
        <f t="shared" si="0"/>
        <v>Xuất sắc</v>
      </c>
      <c r="H71" s="262"/>
    </row>
    <row r="72" spans="1:8" x14ac:dyDescent="0.25">
      <c r="A72" s="255">
        <v>63</v>
      </c>
      <c r="B72" s="261" t="s">
        <v>1073</v>
      </c>
      <c r="C72" s="265" t="s">
        <v>1413</v>
      </c>
      <c r="D72" s="257" t="s">
        <v>1414</v>
      </c>
      <c r="E72" s="258" t="s">
        <v>348</v>
      </c>
      <c r="F72" s="259">
        <v>99</v>
      </c>
      <c r="G72" s="37" t="str">
        <f t="shared" si="0"/>
        <v>Xuất sắc</v>
      </c>
      <c r="H72" s="262"/>
    </row>
    <row r="73" spans="1:8" x14ac:dyDescent="0.25">
      <c r="A73" s="77">
        <v>64</v>
      </c>
      <c r="B73" s="255" t="s">
        <v>1074</v>
      </c>
      <c r="C73" s="266" t="s">
        <v>1415</v>
      </c>
      <c r="D73" s="267" t="s">
        <v>239</v>
      </c>
      <c r="E73" s="258" t="s">
        <v>209</v>
      </c>
      <c r="F73" s="259">
        <v>0</v>
      </c>
      <c r="G73" s="37" t="str">
        <f t="shared" si="0"/>
        <v>kém</v>
      </c>
      <c r="H73" s="262"/>
    </row>
    <row r="74" spans="1:8" x14ac:dyDescent="0.25">
      <c r="A74" s="77">
        <v>65</v>
      </c>
      <c r="B74" s="261" t="s">
        <v>1075</v>
      </c>
      <c r="C74" s="268" t="s">
        <v>1416</v>
      </c>
      <c r="D74" s="257" t="s">
        <v>1417</v>
      </c>
      <c r="E74" s="258" t="s">
        <v>143</v>
      </c>
      <c r="F74" s="259">
        <v>0</v>
      </c>
      <c r="G74" s="37" t="str">
        <f t="shared" si="0"/>
        <v>kém</v>
      </c>
      <c r="H74" s="262"/>
    </row>
    <row r="75" spans="1:8" x14ac:dyDescent="0.25">
      <c r="A75" s="255">
        <v>66</v>
      </c>
      <c r="B75" s="261" t="s">
        <v>2532</v>
      </c>
      <c r="C75" s="256" t="s">
        <v>1418</v>
      </c>
      <c r="D75" s="257" t="s">
        <v>1419</v>
      </c>
      <c r="E75" s="258" t="s">
        <v>152</v>
      </c>
      <c r="F75" s="259">
        <v>85</v>
      </c>
      <c r="G75" s="37" t="str">
        <f t="shared" si="0"/>
        <v>Tốt</v>
      </c>
      <c r="H75" s="262"/>
    </row>
    <row r="76" spans="1:8" x14ac:dyDescent="0.25">
      <c r="A76" s="77">
        <v>67</v>
      </c>
      <c r="B76" s="255" t="s">
        <v>2533</v>
      </c>
      <c r="C76" s="256" t="s">
        <v>1420</v>
      </c>
      <c r="D76" s="257" t="s">
        <v>1421</v>
      </c>
      <c r="E76" s="258" t="s">
        <v>152</v>
      </c>
      <c r="F76" s="259">
        <v>90</v>
      </c>
      <c r="G76" s="37" t="str">
        <f t="shared" si="0"/>
        <v>Xuất sắc</v>
      </c>
      <c r="H76" s="262"/>
    </row>
    <row r="77" spans="1:8" x14ac:dyDescent="0.25">
      <c r="A77" s="77">
        <v>68</v>
      </c>
      <c r="B77" s="261" t="s">
        <v>2534</v>
      </c>
      <c r="C77" s="256" t="s">
        <v>1422</v>
      </c>
      <c r="D77" s="257" t="s">
        <v>269</v>
      </c>
      <c r="E77" s="258" t="s">
        <v>64</v>
      </c>
      <c r="F77" s="259">
        <v>74</v>
      </c>
      <c r="G77" s="37" t="str">
        <f t="shared" si="0"/>
        <v>Khá</v>
      </c>
      <c r="H77" s="262"/>
    </row>
    <row r="78" spans="1:8" x14ac:dyDescent="0.25">
      <c r="A78" s="255">
        <v>69</v>
      </c>
      <c r="B78" s="261" t="s">
        <v>2535</v>
      </c>
      <c r="C78" s="256" t="s">
        <v>1423</v>
      </c>
      <c r="D78" s="257" t="s">
        <v>1424</v>
      </c>
      <c r="E78" s="258" t="s">
        <v>64</v>
      </c>
      <c r="F78" s="259">
        <v>70</v>
      </c>
      <c r="G78" s="37" t="str">
        <f t="shared" si="0"/>
        <v>Khá</v>
      </c>
      <c r="H78" s="262"/>
    </row>
    <row r="79" spans="1:8" x14ac:dyDescent="0.25">
      <c r="A79" s="77">
        <v>70</v>
      </c>
      <c r="B79" s="255" t="s">
        <v>2536</v>
      </c>
      <c r="C79" s="256" t="s">
        <v>1425</v>
      </c>
      <c r="D79" s="257" t="s">
        <v>181</v>
      </c>
      <c r="E79" s="258" t="s">
        <v>64</v>
      </c>
      <c r="F79" s="259">
        <v>90</v>
      </c>
      <c r="G79" s="37" t="str">
        <f t="shared" si="0"/>
        <v>Xuất sắc</v>
      </c>
      <c r="H79" s="262"/>
    </row>
    <row r="80" spans="1:8" x14ac:dyDescent="0.25">
      <c r="A80" s="77">
        <v>71</v>
      </c>
      <c r="B80" s="261" t="s">
        <v>2537</v>
      </c>
      <c r="C80" s="269" t="s">
        <v>1333</v>
      </c>
      <c r="D80" s="270" t="s">
        <v>285</v>
      </c>
      <c r="E80" s="271" t="s">
        <v>1334</v>
      </c>
      <c r="F80" s="111"/>
      <c r="G80" s="37"/>
      <c r="H80" s="262" t="s">
        <v>276</v>
      </c>
    </row>
    <row r="81" spans="1:8" x14ac:dyDescent="0.25">
      <c r="A81" s="272" t="s">
        <v>2538</v>
      </c>
      <c r="B81" s="273"/>
      <c r="C81" s="274"/>
      <c r="D81" s="262"/>
      <c r="E81" s="275"/>
      <c r="F81" s="262"/>
      <c r="G81" s="37"/>
      <c r="H81" s="262"/>
    </row>
    <row r="82" spans="1:8" x14ac:dyDescent="0.25">
      <c r="A82" s="77">
        <v>72</v>
      </c>
      <c r="B82" s="77" t="s">
        <v>368</v>
      </c>
      <c r="C82" s="276" t="s">
        <v>1426</v>
      </c>
      <c r="D82" s="276" t="s">
        <v>1427</v>
      </c>
      <c r="E82" s="276" t="s">
        <v>33</v>
      </c>
      <c r="F82" s="277">
        <v>90</v>
      </c>
      <c r="G82" s="37" t="str">
        <f>IF(F82&lt;35,"kém",IF(F82&lt;50,"yếu",IF(F82&lt;65,"TB",IF(F82&lt;80,"Khá",IF(F82&lt;90,"Tốt","Xuất sắc")))))</f>
        <v>Xuất sắc</v>
      </c>
      <c r="H82" s="262"/>
    </row>
    <row r="83" spans="1:8" x14ac:dyDescent="0.25">
      <c r="A83" s="77">
        <v>73</v>
      </c>
      <c r="B83" s="77" t="s">
        <v>369</v>
      </c>
      <c r="C83" s="276" t="s">
        <v>1428</v>
      </c>
      <c r="D83" s="276" t="s">
        <v>1429</v>
      </c>
      <c r="E83" s="276" t="s">
        <v>33</v>
      </c>
      <c r="F83" s="277">
        <v>90</v>
      </c>
      <c r="G83" s="37" t="str">
        <f t="shared" ref="G83:G146" si="1">IF(F83&lt;35,"kém",IF(F83&lt;50,"yếu",IF(F83&lt;65,"TB",IF(F83&lt;80,"Khá",IF(F83&lt;90,"Tốt","Xuất sắc")))))</f>
        <v>Xuất sắc</v>
      </c>
      <c r="H83" s="262"/>
    </row>
    <row r="84" spans="1:8" x14ac:dyDescent="0.25">
      <c r="A84" s="77">
        <v>74</v>
      </c>
      <c r="B84" s="77" t="s">
        <v>370</v>
      </c>
      <c r="C84" s="276" t="s">
        <v>1430</v>
      </c>
      <c r="D84" s="276" t="s">
        <v>1308</v>
      </c>
      <c r="E84" s="276" t="s">
        <v>33</v>
      </c>
      <c r="F84" s="277">
        <v>97</v>
      </c>
      <c r="G84" s="37" t="str">
        <f t="shared" si="1"/>
        <v>Xuất sắc</v>
      </c>
      <c r="H84" s="262"/>
    </row>
    <row r="85" spans="1:8" x14ac:dyDescent="0.25">
      <c r="A85" s="77">
        <v>75</v>
      </c>
      <c r="B85" s="77" t="s">
        <v>371</v>
      </c>
      <c r="C85" s="276" t="s">
        <v>1431</v>
      </c>
      <c r="D85" s="276" t="s">
        <v>150</v>
      </c>
      <c r="E85" s="276" t="s">
        <v>33</v>
      </c>
      <c r="F85" s="277">
        <v>92</v>
      </c>
      <c r="G85" s="37" t="str">
        <f t="shared" si="1"/>
        <v>Xuất sắc</v>
      </c>
      <c r="H85" s="262"/>
    </row>
    <row r="86" spans="1:8" x14ac:dyDescent="0.25">
      <c r="A86" s="77">
        <v>76</v>
      </c>
      <c r="B86" s="77" t="s">
        <v>372</v>
      </c>
      <c r="C86" s="276" t="s">
        <v>1432</v>
      </c>
      <c r="D86" s="276" t="s">
        <v>76</v>
      </c>
      <c r="E86" s="276" t="s">
        <v>123</v>
      </c>
      <c r="F86" s="277">
        <v>64</v>
      </c>
      <c r="G86" s="37" t="str">
        <f t="shared" si="1"/>
        <v>TB</v>
      </c>
      <c r="H86" s="262"/>
    </row>
    <row r="87" spans="1:8" x14ac:dyDescent="0.25">
      <c r="A87" s="77">
        <v>77</v>
      </c>
      <c r="B87" s="77" t="s">
        <v>373</v>
      </c>
      <c r="C87" s="276" t="s">
        <v>1433</v>
      </c>
      <c r="D87" s="276" t="s">
        <v>76</v>
      </c>
      <c r="E87" s="276" t="s">
        <v>123</v>
      </c>
      <c r="F87" s="277">
        <v>97</v>
      </c>
      <c r="G87" s="37" t="str">
        <f t="shared" si="1"/>
        <v>Xuất sắc</v>
      </c>
      <c r="H87" s="262"/>
    </row>
    <row r="88" spans="1:8" x14ac:dyDescent="0.25">
      <c r="A88" s="77">
        <v>78</v>
      </c>
      <c r="B88" s="77" t="s">
        <v>374</v>
      </c>
      <c r="C88" s="276" t="s">
        <v>1434</v>
      </c>
      <c r="D88" s="276" t="s">
        <v>18</v>
      </c>
      <c r="E88" s="276" t="s">
        <v>182</v>
      </c>
      <c r="F88" s="277">
        <v>90</v>
      </c>
      <c r="G88" s="37" t="str">
        <f t="shared" si="1"/>
        <v>Xuất sắc</v>
      </c>
      <c r="H88" s="262"/>
    </row>
    <row r="89" spans="1:8" x14ac:dyDescent="0.25">
      <c r="A89" s="77">
        <v>79</v>
      </c>
      <c r="B89" s="77" t="s">
        <v>375</v>
      </c>
      <c r="C89" s="276" t="s">
        <v>1435</v>
      </c>
      <c r="D89" s="276" t="s">
        <v>231</v>
      </c>
      <c r="E89" s="276" t="s">
        <v>5</v>
      </c>
      <c r="F89" s="277">
        <v>84</v>
      </c>
      <c r="G89" s="37" t="str">
        <f t="shared" si="1"/>
        <v>Tốt</v>
      </c>
      <c r="H89" s="262"/>
    </row>
    <row r="90" spans="1:8" x14ac:dyDescent="0.25">
      <c r="A90" s="77">
        <v>80</v>
      </c>
      <c r="B90" s="77" t="s">
        <v>376</v>
      </c>
      <c r="C90" s="276" t="s">
        <v>1436</v>
      </c>
      <c r="D90" s="276" t="s">
        <v>250</v>
      </c>
      <c r="E90" s="276" t="s">
        <v>37</v>
      </c>
      <c r="F90" s="277">
        <v>83</v>
      </c>
      <c r="G90" s="37" t="str">
        <f t="shared" si="1"/>
        <v>Tốt</v>
      </c>
      <c r="H90" s="262"/>
    </row>
    <row r="91" spans="1:8" x14ac:dyDescent="0.25">
      <c r="A91" s="77">
        <v>81</v>
      </c>
      <c r="B91" s="77" t="s">
        <v>377</v>
      </c>
      <c r="C91" s="276" t="s">
        <v>1437</v>
      </c>
      <c r="D91" s="276" t="s">
        <v>1438</v>
      </c>
      <c r="E91" s="276" t="s">
        <v>38</v>
      </c>
      <c r="F91" s="277">
        <v>90</v>
      </c>
      <c r="G91" s="37" t="str">
        <f t="shared" si="1"/>
        <v>Xuất sắc</v>
      </c>
      <c r="H91" s="262"/>
    </row>
    <row r="92" spans="1:8" x14ac:dyDescent="0.25">
      <c r="A92" s="77">
        <v>82</v>
      </c>
      <c r="B92" s="77" t="s">
        <v>378</v>
      </c>
      <c r="C92" s="276" t="s">
        <v>1439</v>
      </c>
      <c r="D92" s="276" t="s">
        <v>231</v>
      </c>
      <c r="E92" s="276" t="s">
        <v>38</v>
      </c>
      <c r="F92" s="277">
        <v>88</v>
      </c>
      <c r="G92" s="37" t="str">
        <f t="shared" si="1"/>
        <v>Tốt</v>
      </c>
      <c r="H92" s="262"/>
    </row>
    <row r="93" spans="1:8" x14ac:dyDescent="0.25">
      <c r="A93" s="77">
        <v>83</v>
      </c>
      <c r="B93" s="77" t="s">
        <v>379</v>
      </c>
      <c r="C93" s="276" t="s">
        <v>1440</v>
      </c>
      <c r="D93" s="276" t="s">
        <v>256</v>
      </c>
      <c r="E93" s="276" t="s">
        <v>125</v>
      </c>
      <c r="F93" s="277">
        <v>90</v>
      </c>
      <c r="G93" s="37" t="str">
        <f t="shared" si="1"/>
        <v>Xuất sắc</v>
      </c>
      <c r="H93" s="262"/>
    </row>
    <row r="94" spans="1:8" x14ac:dyDescent="0.25">
      <c r="A94" s="77">
        <v>84</v>
      </c>
      <c r="B94" s="77" t="s">
        <v>380</v>
      </c>
      <c r="C94" s="276" t="s">
        <v>1441</v>
      </c>
      <c r="D94" s="276" t="s">
        <v>1309</v>
      </c>
      <c r="E94" s="276" t="s">
        <v>145</v>
      </c>
      <c r="F94" s="277">
        <v>99</v>
      </c>
      <c r="G94" s="37" t="str">
        <f t="shared" si="1"/>
        <v>Xuất sắc</v>
      </c>
      <c r="H94" s="262"/>
    </row>
    <row r="95" spans="1:8" x14ac:dyDescent="0.25">
      <c r="A95" s="77">
        <v>85</v>
      </c>
      <c r="B95" s="77" t="s">
        <v>381</v>
      </c>
      <c r="C95" s="276" t="s">
        <v>1442</v>
      </c>
      <c r="D95" s="276" t="s">
        <v>100</v>
      </c>
      <c r="E95" s="276" t="s">
        <v>6</v>
      </c>
      <c r="F95" s="277">
        <v>64</v>
      </c>
      <c r="G95" s="37" t="str">
        <f t="shared" si="1"/>
        <v>TB</v>
      </c>
      <c r="H95" s="262"/>
    </row>
    <row r="96" spans="1:8" x14ac:dyDescent="0.25">
      <c r="A96" s="77">
        <v>86</v>
      </c>
      <c r="B96" s="77" t="s">
        <v>382</v>
      </c>
      <c r="C96" s="276" t="s">
        <v>1443</v>
      </c>
      <c r="D96" s="276" t="s">
        <v>238</v>
      </c>
      <c r="E96" s="276" t="s">
        <v>6</v>
      </c>
      <c r="F96" s="277">
        <v>88</v>
      </c>
      <c r="G96" s="37" t="str">
        <f t="shared" si="1"/>
        <v>Tốt</v>
      </c>
      <c r="H96" s="262"/>
    </row>
    <row r="97" spans="1:8" x14ac:dyDescent="0.25">
      <c r="A97" s="77">
        <v>87</v>
      </c>
      <c r="B97" s="77" t="s">
        <v>383</v>
      </c>
      <c r="C97" s="276" t="s">
        <v>1444</v>
      </c>
      <c r="D97" s="276" t="s">
        <v>1445</v>
      </c>
      <c r="E97" s="276" t="s">
        <v>167</v>
      </c>
      <c r="F97" s="277">
        <v>64</v>
      </c>
      <c r="G97" s="37" t="str">
        <f t="shared" si="1"/>
        <v>TB</v>
      </c>
      <c r="H97" s="262"/>
    </row>
    <row r="98" spans="1:8" x14ac:dyDescent="0.25">
      <c r="A98" s="77">
        <v>88</v>
      </c>
      <c r="B98" s="77" t="s">
        <v>384</v>
      </c>
      <c r="C98" s="276" t="s">
        <v>1446</v>
      </c>
      <c r="D98" s="276" t="s">
        <v>180</v>
      </c>
      <c r="E98" s="276" t="s">
        <v>40</v>
      </c>
      <c r="F98" s="277">
        <v>70</v>
      </c>
      <c r="G98" s="37" t="str">
        <f t="shared" si="1"/>
        <v>Khá</v>
      </c>
      <c r="H98" s="262"/>
    </row>
    <row r="99" spans="1:8" x14ac:dyDescent="0.25">
      <c r="A99" s="77">
        <v>89</v>
      </c>
      <c r="B99" s="77" t="s">
        <v>385</v>
      </c>
      <c r="C99" s="276" t="s">
        <v>1447</v>
      </c>
      <c r="D99" s="276" t="s">
        <v>47</v>
      </c>
      <c r="E99" s="276" t="s">
        <v>40</v>
      </c>
      <c r="F99" s="277">
        <v>93</v>
      </c>
      <c r="G99" s="37" t="str">
        <f t="shared" si="1"/>
        <v>Xuất sắc</v>
      </c>
      <c r="H99" s="262"/>
    </row>
    <row r="100" spans="1:8" x14ac:dyDescent="0.25">
      <c r="A100" s="77">
        <v>90</v>
      </c>
      <c r="B100" s="77" t="s">
        <v>386</v>
      </c>
      <c r="C100" s="276" t="s">
        <v>1448</v>
      </c>
      <c r="D100" s="276" t="s">
        <v>1078</v>
      </c>
      <c r="E100" s="276" t="s">
        <v>44</v>
      </c>
      <c r="F100" s="277">
        <v>62</v>
      </c>
      <c r="G100" s="37" t="str">
        <f t="shared" si="1"/>
        <v>TB</v>
      </c>
      <c r="H100" s="262"/>
    </row>
    <row r="101" spans="1:8" x14ac:dyDescent="0.25">
      <c r="A101" s="77">
        <v>91</v>
      </c>
      <c r="B101" s="77" t="s">
        <v>387</v>
      </c>
      <c r="C101" s="276" t="s">
        <v>1449</v>
      </c>
      <c r="D101" s="276" t="s">
        <v>17</v>
      </c>
      <c r="E101" s="276" t="s">
        <v>44</v>
      </c>
      <c r="F101" s="277">
        <v>60</v>
      </c>
      <c r="G101" s="37" t="str">
        <f t="shared" si="1"/>
        <v>TB</v>
      </c>
      <c r="H101" s="262"/>
    </row>
    <row r="102" spans="1:8" x14ac:dyDescent="0.25">
      <c r="A102" s="77">
        <v>92</v>
      </c>
      <c r="B102" s="77" t="s">
        <v>388</v>
      </c>
      <c r="C102" s="276" t="s">
        <v>1450</v>
      </c>
      <c r="D102" s="276" t="s">
        <v>102</v>
      </c>
      <c r="E102" s="276" t="s">
        <v>44</v>
      </c>
      <c r="F102" s="277">
        <v>75</v>
      </c>
      <c r="G102" s="37" t="str">
        <f t="shared" si="1"/>
        <v>Khá</v>
      </c>
      <c r="H102" s="262"/>
    </row>
    <row r="103" spans="1:8" x14ac:dyDescent="0.25">
      <c r="A103" s="77">
        <v>93</v>
      </c>
      <c r="B103" s="77" t="s">
        <v>389</v>
      </c>
      <c r="C103" s="276" t="s">
        <v>1451</v>
      </c>
      <c r="D103" s="276" t="s">
        <v>72</v>
      </c>
      <c r="E103" s="276" t="s">
        <v>14</v>
      </c>
      <c r="F103" s="277">
        <v>93</v>
      </c>
      <c r="G103" s="37" t="str">
        <f t="shared" si="1"/>
        <v>Xuất sắc</v>
      </c>
      <c r="H103" s="262"/>
    </row>
    <row r="104" spans="1:8" x14ac:dyDescent="0.25">
      <c r="A104" s="77">
        <v>94</v>
      </c>
      <c r="B104" s="77" t="s">
        <v>390</v>
      </c>
      <c r="C104" s="276" t="s">
        <v>1452</v>
      </c>
      <c r="D104" s="276" t="s">
        <v>1453</v>
      </c>
      <c r="E104" s="276" t="s">
        <v>28</v>
      </c>
      <c r="F104" s="277">
        <v>88</v>
      </c>
      <c r="G104" s="37" t="str">
        <f t="shared" si="1"/>
        <v>Tốt</v>
      </c>
      <c r="H104" s="262"/>
    </row>
    <row r="105" spans="1:8" x14ac:dyDescent="0.25">
      <c r="A105" s="77">
        <v>95</v>
      </c>
      <c r="B105" s="77" t="s">
        <v>391</v>
      </c>
      <c r="C105" s="276" t="s">
        <v>1454</v>
      </c>
      <c r="D105" s="276" t="s">
        <v>526</v>
      </c>
      <c r="E105" s="276" t="s">
        <v>50</v>
      </c>
      <c r="F105" s="277">
        <v>97</v>
      </c>
      <c r="G105" s="37" t="str">
        <f t="shared" si="1"/>
        <v>Xuất sắc</v>
      </c>
      <c r="H105" s="262"/>
    </row>
    <row r="106" spans="1:8" x14ac:dyDescent="0.25">
      <c r="A106" s="77">
        <v>96</v>
      </c>
      <c r="B106" s="77" t="s">
        <v>392</v>
      </c>
      <c r="C106" s="276" t="s">
        <v>1455</v>
      </c>
      <c r="D106" s="276" t="s">
        <v>1456</v>
      </c>
      <c r="E106" s="276" t="s">
        <v>147</v>
      </c>
      <c r="F106" s="277">
        <v>90</v>
      </c>
      <c r="G106" s="37" t="str">
        <f t="shared" si="1"/>
        <v>Xuất sắc</v>
      </c>
      <c r="H106" s="262"/>
    </row>
    <row r="107" spans="1:8" x14ac:dyDescent="0.25">
      <c r="A107" s="77">
        <v>97</v>
      </c>
      <c r="B107" s="77" t="s">
        <v>393</v>
      </c>
      <c r="C107" s="276" t="s">
        <v>1457</v>
      </c>
      <c r="D107" s="276" t="s">
        <v>1078</v>
      </c>
      <c r="E107" s="276" t="s">
        <v>20</v>
      </c>
      <c r="F107" s="277">
        <v>78</v>
      </c>
      <c r="G107" s="37" t="str">
        <f t="shared" si="1"/>
        <v>Khá</v>
      </c>
      <c r="H107" s="262"/>
    </row>
    <row r="108" spans="1:8" x14ac:dyDescent="0.25">
      <c r="A108" s="77">
        <v>98</v>
      </c>
      <c r="B108" s="77" t="s">
        <v>394</v>
      </c>
      <c r="C108" s="276" t="s">
        <v>1458</v>
      </c>
      <c r="D108" s="276" t="s">
        <v>88</v>
      </c>
      <c r="E108" s="276" t="s">
        <v>20</v>
      </c>
      <c r="F108" s="277">
        <v>91</v>
      </c>
      <c r="G108" s="37" t="str">
        <f t="shared" si="1"/>
        <v>Xuất sắc</v>
      </c>
      <c r="H108" s="262"/>
    </row>
    <row r="109" spans="1:8" x14ac:dyDescent="0.25">
      <c r="A109" s="77">
        <v>99</v>
      </c>
      <c r="B109" s="77" t="s">
        <v>395</v>
      </c>
      <c r="C109" s="276" t="s">
        <v>1459</v>
      </c>
      <c r="D109" s="276" t="s">
        <v>17</v>
      </c>
      <c r="E109" s="276" t="s">
        <v>53</v>
      </c>
      <c r="F109" s="277">
        <v>90</v>
      </c>
      <c r="G109" s="37" t="str">
        <f t="shared" si="1"/>
        <v>Xuất sắc</v>
      </c>
      <c r="H109" s="262"/>
    </row>
    <row r="110" spans="1:8" x14ac:dyDescent="0.25">
      <c r="A110" s="77">
        <v>100</v>
      </c>
      <c r="B110" s="77" t="s">
        <v>396</v>
      </c>
      <c r="C110" s="276" t="s">
        <v>1460</v>
      </c>
      <c r="D110" s="276" t="s">
        <v>351</v>
      </c>
      <c r="E110" s="276" t="s">
        <v>77</v>
      </c>
      <c r="F110" s="277">
        <v>87</v>
      </c>
      <c r="G110" s="37" t="str">
        <f t="shared" si="1"/>
        <v>Tốt</v>
      </c>
      <c r="H110" s="262"/>
    </row>
    <row r="111" spans="1:8" x14ac:dyDescent="0.25">
      <c r="A111" s="77">
        <v>101</v>
      </c>
      <c r="B111" s="77" t="s">
        <v>397</v>
      </c>
      <c r="C111" s="276" t="s">
        <v>1461</v>
      </c>
      <c r="D111" s="276" t="s">
        <v>1029</v>
      </c>
      <c r="E111" s="276" t="s">
        <v>77</v>
      </c>
      <c r="F111" s="277">
        <v>90</v>
      </c>
      <c r="G111" s="37" t="str">
        <f t="shared" si="1"/>
        <v>Xuất sắc</v>
      </c>
      <c r="H111" s="262"/>
    </row>
    <row r="112" spans="1:8" x14ac:dyDescent="0.25">
      <c r="A112" s="77">
        <v>102</v>
      </c>
      <c r="B112" s="77" t="s">
        <v>398</v>
      </c>
      <c r="C112" s="276" t="s">
        <v>1462</v>
      </c>
      <c r="D112" s="276" t="s">
        <v>256</v>
      </c>
      <c r="E112" s="276" t="s">
        <v>77</v>
      </c>
      <c r="F112" s="277">
        <v>0</v>
      </c>
      <c r="G112" s="37" t="str">
        <f t="shared" si="1"/>
        <v>kém</v>
      </c>
      <c r="H112" s="262"/>
    </row>
    <row r="113" spans="1:8" x14ac:dyDescent="0.25">
      <c r="A113" s="77">
        <v>103</v>
      </c>
      <c r="B113" s="77" t="s">
        <v>399</v>
      </c>
      <c r="C113" s="276" t="s">
        <v>1463</v>
      </c>
      <c r="D113" s="276" t="s">
        <v>1065</v>
      </c>
      <c r="E113" s="276" t="s">
        <v>95</v>
      </c>
      <c r="F113" s="277">
        <v>90</v>
      </c>
      <c r="G113" s="37" t="str">
        <f t="shared" si="1"/>
        <v>Xuất sắc</v>
      </c>
      <c r="H113" s="262"/>
    </row>
    <row r="114" spans="1:8" x14ac:dyDescent="0.25">
      <c r="A114" s="77">
        <v>104</v>
      </c>
      <c r="B114" s="77" t="s">
        <v>400</v>
      </c>
      <c r="C114" s="276" t="s">
        <v>1464</v>
      </c>
      <c r="D114" s="276" t="s">
        <v>1465</v>
      </c>
      <c r="E114" s="276" t="s">
        <v>1038</v>
      </c>
      <c r="F114" s="277">
        <v>92</v>
      </c>
      <c r="G114" s="37" t="str">
        <f t="shared" si="1"/>
        <v>Xuất sắc</v>
      </c>
      <c r="H114" s="262"/>
    </row>
    <row r="115" spans="1:8" x14ac:dyDescent="0.25">
      <c r="A115" s="77">
        <v>105</v>
      </c>
      <c r="B115" s="77" t="s">
        <v>401</v>
      </c>
      <c r="C115" s="276" t="s">
        <v>1466</v>
      </c>
      <c r="D115" s="276" t="s">
        <v>1467</v>
      </c>
      <c r="E115" s="276" t="s">
        <v>7</v>
      </c>
      <c r="F115" s="277">
        <v>89</v>
      </c>
      <c r="G115" s="37" t="str">
        <f t="shared" si="1"/>
        <v>Tốt</v>
      </c>
      <c r="H115" s="262"/>
    </row>
    <row r="116" spans="1:8" x14ac:dyDescent="0.25">
      <c r="A116" s="77">
        <v>106</v>
      </c>
      <c r="B116" s="77" t="s">
        <v>402</v>
      </c>
      <c r="C116" s="276" t="s">
        <v>1468</v>
      </c>
      <c r="D116" s="276" t="s">
        <v>307</v>
      </c>
      <c r="E116" s="276" t="s">
        <v>7</v>
      </c>
      <c r="F116" s="277">
        <v>84</v>
      </c>
      <c r="G116" s="37" t="str">
        <f t="shared" si="1"/>
        <v>Tốt</v>
      </c>
      <c r="H116" s="262"/>
    </row>
    <row r="117" spans="1:8" x14ac:dyDescent="0.25">
      <c r="A117" s="77">
        <v>107</v>
      </c>
      <c r="B117" s="77" t="s">
        <v>403</v>
      </c>
      <c r="C117" s="276" t="s">
        <v>1469</v>
      </c>
      <c r="D117" s="276" t="s">
        <v>88</v>
      </c>
      <c r="E117" s="276" t="s">
        <v>7</v>
      </c>
      <c r="F117" s="277">
        <v>90</v>
      </c>
      <c r="G117" s="37" t="str">
        <f t="shared" si="1"/>
        <v>Xuất sắc</v>
      </c>
      <c r="H117" s="262"/>
    </row>
    <row r="118" spans="1:8" x14ac:dyDescent="0.25">
      <c r="A118" s="77">
        <v>108</v>
      </c>
      <c r="B118" s="77" t="s">
        <v>404</v>
      </c>
      <c r="C118" s="276" t="s">
        <v>1470</v>
      </c>
      <c r="D118" s="276" t="s">
        <v>108</v>
      </c>
      <c r="E118" s="276" t="s">
        <v>1471</v>
      </c>
      <c r="F118" s="277">
        <v>60</v>
      </c>
      <c r="G118" s="37" t="str">
        <f t="shared" si="1"/>
        <v>TB</v>
      </c>
      <c r="H118" s="262"/>
    </row>
    <row r="119" spans="1:8" x14ac:dyDescent="0.25">
      <c r="A119" s="77">
        <v>109</v>
      </c>
      <c r="B119" s="77" t="s">
        <v>405</v>
      </c>
      <c r="C119" s="276" t="s">
        <v>1472</v>
      </c>
      <c r="D119" s="276" t="s">
        <v>1087</v>
      </c>
      <c r="E119" s="276" t="s">
        <v>78</v>
      </c>
      <c r="F119" s="277">
        <v>90</v>
      </c>
      <c r="G119" s="37" t="str">
        <f t="shared" si="1"/>
        <v>Xuất sắc</v>
      </c>
      <c r="H119" s="262"/>
    </row>
    <row r="120" spans="1:8" x14ac:dyDescent="0.25">
      <c r="A120" s="77">
        <v>110</v>
      </c>
      <c r="B120" s="77" t="s">
        <v>406</v>
      </c>
      <c r="C120" s="276" t="s">
        <v>1473</v>
      </c>
      <c r="D120" s="276" t="s">
        <v>116</v>
      </c>
      <c r="E120" s="276" t="s">
        <v>78</v>
      </c>
      <c r="F120" s="277">
        <v>92</v>
      </c>
      <c r="G120" s="37" t="str">
        <f t="shared" si="1"/>
        <v>Xuất sắc</v>
      </c>
      <c r="H120" s="262"/>
    </row>
    <row r="121" spans="1:8" x14ac:dyDescent="0.25">
      <c r="A121" s="77">
        <v>111</v>
      </c>
      <c r="B121" s="77" t="s">
        <v>410</v>
      </c>
      <c r="C121" s="276" t="s">
        <v>1474</v>
      </c>
      <c r="D121" s="276" t="s">
        <v>68</v>
      </c>
      <c r="E121" s="276" t="s">
        <v>78</v>
      </c>
      <c r="F121" s="277">
        <v>90</v>
      </c>
      <c r="G121" s="37" t="str">
        <f t="shared" si="1"/>
        <v>Xuất sắc</v>
      </c>
      <c r="H121" s="262"/>
    </row>
    <row r="122" spans="1:8" x14ac:dyDescent="0.25">
      <c r="A122" s="77">
        <v>112</v>
      </c>
      <c r="B122" s="77" t="s">
        <v>411</v>
      </c>
      <c r="C122" s="276" t="s">
        <v>1475</v>
      </c>
      <c r="D122" s="276" t="s">
        <v>1476</v>
      </c>
      <c r="E122" s="276" t="s">
        <v>78</v>
      </c>
      <c r="F122" s="277">
        <v>89</v>
      </c>
      <c r="G122" s="37" t="str">
        <f t="shared" si="1"/>
        <v>Tốt</v>
      </c>
      <c r="H122" s="262"/>
    </row>
    <row r="123" spans="1:8" x14ac:dyDescent="0.25">
      <c r="A123" s="77">
        <v>113</v>
      </c>
      <c r="B123" s="77" t="s">
        <v>412</v>
      </c>
      <c r="C123" s="276" t="s">
        <v>1477</v>
      </c>
      <c r="D123" s="276" t="s">
        <v>600</v>
      </c>
      <c r="E123" s="276" t="s">
        <v>21</v>
      </c>
      <c r="F123" s="277">
        <v>88</v>
      </c>
      <c r="G123" s="37" t="str">
        <f t="shared" si="1"/>
        <v>Tốt</v>
      </c>
      <c r="H123" s="262"/>
    </row>
    <row r="124" spans="1:8" x14ac:dyDescent="0.25">
      <c r="A124" s="77">
        <v>114</v>
      </c>
      <c r="B124" s="77" t="s">
        <v>413</v>
      </c>
      <c r="C124" s="276" t="s">
        <v>1478</v>
      </c>
      <c r="D124" s="276" t="s">
        <v>1479</v>
      </c>
      <c r="E124" s="276" t="s">
        <v>162</v>
      </c>
      <c r="F124" s="277">
        <v>82</v>
      </c>
      <c r="G124" s="37" t="str">
        <f t="shared" si="1"/>
        <v>Tốt</v>
      </c>
      <c r="H124" s="262"/>
    </row>
    <row r="125" spans="1:8" x14ac:dyDescent="0.25">
      <c r="A125" s="77">
        <v>115</v>
      </c>
      <c r="B125" s="77" t="s">
        <v>414</v>
      </c>
      <c r="C125" s="276" t="s">
        <v>1480</v>
      </c>
      <c r="D125" s="276" t="s">
        <v>1481</v>
      </c>
      <c r="E125" s="276" t="s">
        <v>149</v>
      </c>
      <c r="F125" s="277">
        <v>85</v>
      </c>
      <c r="G125" s="37" t="str">
        <f t="shared" si="1"/>
        <v>Tốt</v>
      </c>
      <c r="H125" s="262"/>
    </row>
    <row r="126" spans="1:8" x14ac:dyDescent="0.25">
      <c r="A126" s="77">
        <v>116</v>
      </c>
      <c r="B126" s="77" t="s">
        <v>415</v>
      </c>
      <c r="C126" s="276" t="s">
        <v>1482</v>
      </c>
      <c r="D126" s="276" t="s">
        <v>352</v>
      </c>
      <c r="E126" s="276" t="s">
        <v>25</v>
      </c>
      <c r="F126" s="277">
        <v>60</v>
      </c>
      <c r="G126" s="37" t="str">
        <f t="shared" si="1"/>
        <v>TB</v>
      </c>
      <c r="H126" s="262"/>
    </row>
    <row r="127" spans="1:8" x14ac:dyDescent="0.25">
      <c r="A127" s="77">
        <v>117</v>
      </c>
      <c r="B127" s="77" t="s">
        <v>416</v>
      </c>
      <c r="C127" s="276" t="s">
        <v>1483</v>
      </c>
      <c r="D127" s="276" t="s">
        <v>17</v>
      </c>
      <c r="E127" s="276" t="s">
        <v>140</v>
      </c>
      <c r="F127" s="277">
        <v>92</v>
      </c>
      <c r="G127" s="37" t="str">
        <f t="shared" si="1"/>
        <v>Xuất sắc</v>
      </c>
      <c r="H127" s="262"/>
    </row>
    <row r="128" spans="1:8" x14ac:dyDescent="0.25">
      <c r="A128" s="77">
        <v>118</v>
      </c>
      <c r="B128" s="77" t="s">
        <v>1055</v>
      </c>
      <c r="C128" s="276" t="s">
        <v>1484</v>
      </c>
      <c r="D128" s="276" t="s">
        <v>63</v>
      </c>
      <c r="E128" s="276" t="s">
        <v>10</v>
      </c>
      <c r="F128" s="277">
        <v>90</v>
      </c>
      <c r="G128" s="37" t="str">
        <f t="shared" si="1"/>
        <v>Xuất sắc</v>
      </c>
      <c r="H128" s="262"/>
    </row>
    <row r="129" spans="1:8" x14ac:dyDescent="0.25">
      <c r="A129" s="77">
        <v>119</v>
      </c>
      <c r="B129" s="77" t="s">
        <v>1056</v>
      </c>
      <c r="C129" s="276" t="s">
        <v>1485</v>
      </c>
      <c r="D129" s="276" t="s">
        <v>17</v>
      </c>
      <c r="E129" s="276" t="s">
        <v>79</v>
      </c>
      <c r="F129" s="277">
        <v>90</v>
      </c>
      <c r="G129" s="37" t="str">
        <f t="shared" si="1"/>
        <v>Xuất sắc</v>
      </c>
      <c r="H129" s="262"/>
    </row>
    <row r="130" spans="1:8" x14ac:dyDescent="0.25">
      <c r="A130" s="77">
        <v>120</v>
      </c>
      <c r="B130" s="77" t="s">
        <v>1057</v>
      </c>
      <c r="C130" s="276" t="s">
        <v>1486</v>
      </c>
      <c r="D130" s="276" t="s">
        <v>1487</v>
      </c>
      <c r="E130" s="276" t="s">
        <v>327</v>
      </c>
      <c r="F130" s="277">
        <v>60</v>
      </c>
      <c r="G130" s="37" t="str">
        <f t="shared" si="1"/>
        <v>TB</v>
      </c>
      <c r="H130" s="262"/>
    </row>
    <row r="131" spans="1:8" x14ac:dyDescent="0.25">
      <c r="A131" s="77">
        <v>121</v>
      </c>
      <c r="B131" s="77" t="s">
        <v>1058</v>
      </c>
      <c r="C131" s="276" t="s">
        <v>1488</v>
      </c>
      <c r="D131" s="276" t="s">
        <v>1489</v>
      </c>
      <c r="E131" s="276" t="s">
        <v>57</v>
      </c>
      <c r="F131" s="277">
        <v>97</v>
      </c>
      <c r="G131" s="37" t="str">
        <f t="shared" si="1"/>
        <v>Xuất sắc</v>
      </c>
      <c r="H131" s="262"/>
    </row>
    <row r="132" spans="1:8" x14ac:dyDescent="0.25">
      <c r="A132" s="77">
        <v>122</v>
      </c>
      <c r="B132" s="77" t="s">
        <v>1059</v>
      </c>
      <c r="C132" s="276" t="s">
        <v>1490</v>
      </c>
      <c r="D132" s="276" t="s">
        <v>252</v>
      </c>
      <c r="E132" s="276" t="s">
        <v>57</v>
      </c>
      <c r="F132" s="277">
        <v>90</v>
      </c>
      <c r="G132" s="37" t="str">
        <f t="shared" si="1"/>
        <v>Xuất sắc</v>
      </c>
      <c r="H132" s="262"/>
    </row>
    <row r="133" spans="1:8" x14ac:dyDescent="0.25">
      <c r="A133" s="77">
        <v>123</v>
      </c>
      <c r="B133" s="77" t="s">
        <v>1060</v>
      </c>
      <c r="C133" s="276" t="s">
        <v>1491</v>
      </c>
      <c r="D133" s="276" t="s">
        <v>353</v>
      </c>
      <c r="E133" s="276" t="s">
        <v>58</v>
      </c>
      <c r="F133" s="277">
        <v>92</v>
      </c>
      <c r="G133" s="37" t="str">
        <f t="shared" si="1"/>
        <v>Xuất sắc</v>
      </c>
      <c r="H133" s="262"/>
    </row>
    <row r="134" spans="1:8" x14ac:dyDescent="0.25">
      <c r="A134" s="77">
        <v>124</v>
      </c>
      <c r="B134" s="77" t="s">
        <v>1061</v>
      </c>
      <c r="C134" s="109" t="s">
        <v>1492</v>
      </c>
      <c r="D134" s="109" t="s">
        <v>1493</v>
      </c>
      <c r="E134" s="109" t="s">
        <v>58</v>
      </c>
      <c r="F134" s="25">
        <v>90</v>
      </c>
      <c r="G134" s="37" t="str">
        <f t="shared" si="1"/>
        <v>Xuất sắc</v>
      </c>
      <c r="H134" s="262"/>
    </row>
    <row r="135" spans="1:8" x14ac:dyDescent="0.25">
      <c r="A135" s="77">
        <v>125</v>
      </c>
      <c r="B135" s="77" t="s">
        <v>1062</v>
      </c>
      <c r="C135" s="276" t="s">
        <v>1494</v>
      </c>
      <c r="D135" s="276" t="s">
        <v>312</v>
      </c>
      <c r="E135" s="276" t="s">
        <v>244</v>
      </c>
      <c r="F135" s="277">
        <v>92</v>
      </c>
      <c r="G135" s="37" t="str">
        <f t="shared" si="1"/>
        <v>Xuất sắc</v>
      </c>
      <c r="H135" s="262"/>
    </row>
    <row r="136" spans="1:8" x14ac:dyDescent="0.25">
      <c r="A136" s="77">
        <v>126</v>
      </c>
      <c r="B136" s="77" t="s">
        <v>1063</v>
      </c>
      <c r="C136" s="276" t="s">
        <v>1495</v>
      </c>
      <c r="D136" s="276" t="s">
        <v>12</v>
      </c>
      <c r="E136" s="276" t="s">
        <v>151</v>
      </c>
      <c r="F136" s="277">
        <v>75</v>
      </c>
      <c r="G136" s="37" t="str">
        <f t="shared" si="1"/>
        <v>Khá</v>
      </c>
      <c r="H136" s="262"/>
    </row>
    <row r="137" spans="1:8" x14ac:dyDescent="0.25">
      <c r="A137" s="77">
        <v>127</v>
      </c>
      <c r="B137" s="77" t="s">
        <v>1064</v>
      </c>
      <c r="C137" s="276" t="s">
        <v>1496</v>
      </c>
      <c r="D137" s="276" t="s">
        <v>187</v>
      </c>
      <c r="E137" s="276" t="s">
        <v>115</v>
      </c>
      <c r="F137" s="277">
        <v>85</v>
      </c>
      <c r="G137" s="37" t="str">
        <f t="shared" si="1"/>
        <v>Tốt</v>
      </c>
      <c r="H137" s="262"/>
    </row>
    <row r="138" spans="1:8" x14ac:dyDescent="0.25">
      <c r="A138" s="77">
        <v>128</v>
      </c>
      <c r="B138" s="77" t="s">
        <v>1066</v>
      </c>
      <c r="C138" s="276" t="s">
        <v>1497</v>
      </c>
      <c r="D138" s="276" t="s">
        <v>1043</v>
      </c>
      <c r="E138" s="276" t="s">
        <v>972</v>
      </c>
      <c r="F138" s="277">
        <v>90</v>
      </c>
      <c r="G138" s="37" t="str">
        <f t="shared" si="1"/>
        <v>Xuất sắc</v>
      </c>
      <c r="H138" s="262"/>
    </row>
    <row r="139" spans="1:8" x14ac:dyDescent="0.25">
      <c r="A139" s="77">
        <v>129</v>
      </c>
      <c r="B139" s="77" t="s">
        <v>1067</v>
      </c>
      <c r="C139" s="276" t="s">
        <v>1498</v>
      </c>
      <c r="D139" s="276" t="s">
        <v>1499</v>
      </c>
      <c r="E139" s="276" t="s">
        <v>11</v>
      </c>
      <c r="F139" s="277">
        <v>99</v>
      </c>
      <c r="G139" s="37" t="str">
        <f t="shared" si="1"/>
        <v>Xuất sắc</v>
      </c>
      <c r="H139" s="262"/>
    </row>
    <row r="140" spans="1:8" x14ac:dyDescent="0.25">
      <c r="A140" s="77">
        <v>130</v>
      </c>
      <c r="B140" s="77" t="s">
        <v>1068</v>
      </c>
      <c r="C140" s="276" t="s">
        <v>1500</v>
      </c>
      <c r="D140" s="276" t="s">
        <v>1048</v>
      </c>
      <c r="E140" s="276" t="s">
        <v>11</v>
      </c>
      <c r="F140" s="277">
        <v>92</v>
      </c>
      <c r="G140" s="37" t="str">
        <f t="shared" si="1"/>
        <v>Xuất sắc</v>
      </c>
      <c r="H140" s="262"/>
    </row>
    <row r="141" spans="1:8" x14ac:dyDescent="0.25">
      <c r="A141" s="77">
        <v>131</v>
      </c>
      <c r="B141" s="77" t="s">
        <v>1070</v>
      </c>
      <c r="C141" s="276" t="s">
        <v>1501</v>
      </c>
      <c r="D141" s="276" t="s">
        <v>1093</v>
      </c>
      <c r="E141" s="276" t="s">
        <v>11</v>
      </c>
      <c r="F141" s="277">
        <v>91</v>
      </c>
      <c r="G141" s="37" t="str">
        <f t="shared" si="1"/>
        <v>Xuất sắc</v>
      </c>
      <c r="H141" s="262"/>
    </row>
    <row r="142" spans="1:8" x14ac:dyDescent="0.25">
      <c r="A142" s="77">
        <v>132</v>
      </c>
      <c r="B142" s="77" t="s">
        <v>1071</v>
      </c>
      <c r="C142" s="276" t="s">
        <v>1502</v>
      </c>
      <c r="D142" s="276" t="s">
        <v>283</v>
      </c>
      <c r="E142" s="276" t="s">
        <v>11</v>
      </c>
      <c r="F142" s="277">
        <v>91</v>
      </c>
      <c r="G142" s="37" t="str">
        <f t="shared" si="1"/>
        <v>Xuất sắc</v>
      </c>
      <c r="H142" s="262"/>
    </row>
    <row r="143" spans="1:8" x14ac:dyDescent="0.25">
      <c r="A143" s="77">
        <v>133</v>
      </c>
      <c r="B143" s="77" t="s">
        <v>1072</v>
      </c>
      <c r="C143" s="276" t="s">
        <v>1503</v>
      </c>
      <c r="D143" s="276" t="s">
        <v>1504</v>
      </c>
      <c r="E143" s="276" t="s">
        <v>1505</v>
      </c>
      <c r="F143" s="277">
        <v>85</v>
      </c>
      <c r="G143" s="37" t="str">
        <f t="shared" si="1"/>
        <v>Tốt</v>
      </c>
      <c r="H143" s="262"/>
    </row>
    <row r="144" spans="1:8" x14ac:dyDescent="0.25">
      <c r="A144" s="77">
        <v>134</v>
      </c>
      <c r="B144" s="77" t="s">
        <v>1073</v>
      </c>
      <c r="C144" s="276" t="s">
        <v>1506</v>
      </c>
      <c r="D144" s="276" t="s">
        <v>1507</v>
      </c>
      <c r="E144" s="276" t="s">
        <v>296</v>
      </c>
      <c r="F144" s="277">
        <v>85</v>
      </c>
      <c r="G144" s="37" t="str">
        <f t="shared" si="1"/>
        <v>Tốt</v>
      </c>
      <c r="H144" s="262"/>
    </row>
    <row r="145" spans="1:8" x14ac:dyDescent="0.25">
      <c r="A145" s="77">
        <v>135</v>
      </c>
      <c r="B145" s="77" t="s">
        <v>1074</v>
      </c>
      <c r="C145" s="276" t="s">
        <v>1508</v>
      </c>
      <c r="D145" s="276" t="s">
        <v>1509</v>
      </c>
      <c r="E145" s="276" t="s">
        <v>64</v>
      </c>
      <c r="F145" s="278">
        <v>90</v>
      </c>
      <c r="G145" s="37" t="str">
        <f t="shared" si="1"/>
        <v>Xuất sắc</v>
      </c>
      <c r="H145" s="262"/>
    </row>
    <row r="146" spans="1:8" x14ac:dyDescent="0.25">
      <c r="A146" s="77">
        <v>136</v>
      </c>
      <c r="B146" s="77" t="s">
        <v>1075</v>
      </c>
      <c r="C146" s="276" t="s">
        <v>1510</v>
      </c>
      <c r="D146" s="276" t="s">
        <v>1511</v>
      </c>
      <c r="E146" s="276" t="s">
        <v>367</v>
      </c>
      <c r="F146" s="277">
        <v>0</v>
      </c>
      <c r="G146" s="37" t="str">
        <f t="shared" si="1"/>
        <v>kém</v>
      </c>
      <c r="H146" s="279"/>
    </row>
    <row r="147" spans="1:8" x14ac:dyDescent="0.25">
      <c r="A147" s="272" t="s">
        <v>2539</v>
      </c>
      <c r="B147" s="273"/>
      <c r="C147" s="274"/>
      <c r="D147" s="280"/>
      <c r="E147" s="281"/>
      <c r="F147" s="262"/>
      <c r="G147" s="37"/>
      <c r="H147" s="262"/>
    </row>
    <row r="148" spans="1:8" x14ac:dyDescent="0.25">
      <c r="A148" s="77">
        <v>137</v>
      </c>
      <c r="B148" s="77" t="s">
        <v>368</v>
      </c>
      <c r="C148" s="282" t="s">
        <v>2447</v>
      </c>
      <c r="D148" s="282" t="s">
        <v>105</v>
      </c>
      <c r="E148" s="282" t="s">
        <v>33</v>
      </c>
      <c r="F148" s="28">
        <v>75</v>
      </c>
      <c r="G148" s="37" t="str">
        <f>IF(F148&lt;35,"kém",IF(F148&lt;50,"yếu",IF(F148&lt;65,"TB",IF(F148&lt;80,"Khá",IF(F148&lt;90,"Tốt","Xuất sắc")))))</f>
        <v>Khá</v>
      </c>
      <c r="H148" s="262"/>
    </row>
    <row r="149" spans="1:8" x14ac:dyDescent="0.25">
      <c r="A149" s="77">
        <v>138</v>
      </c>
      <c r="B149" s="77" t="s">
        <v>369</v>
      </c>
      <c r="C149" s="282" t="s">
        <v>1512</v>
      </c>
      <c r="D149" s="282" t="s">
        <v>1513</v>
      </c>
      <c r="E149" s="282" t="s">
        <v>36</v>
      </c>
      <c r="F149" s="28">
        <v>90</v>
      </c>
      <c r="G149" s="37" t="str">
        <f t="shared" ref="G149:G179" si="2">IF(F149&lt;35,"kém",IF(F149&lt;50,"yếu",IF(F149&lt;65,"TB",IF(F149&lt;80,"Khá",IF(F149&lt;90,"Tốt","Xuất sắc")))))</f>
        <v>Xuất sắc</v>
      </c>
      <c r="H149" s="262"/>
    </row>
    <row r="150" spans="1:8" x14ac:dyDescent="0.25">
      <c r="A150" s="77">
        <v>139</v>
      </c>
      <c r="B150" s="77" t="s">
        <v>370</v>
      </c>
      <c r="C150" s="282" t="s">
        <v>2448</v>
      </c>
      <c r="D150" s="282" t="s">
        <v>1515</v>
      </c>
      <c r="E150" s="282" t="s">
        <v>195</v>
      </c>
      <c r="F150" s="28">
        <v>0</v>
      </c>
      <c r="G150" s="37" t="str">
        <f t="shared" si="2"/>
        <v>kém</v>
      </c>
      <c r="H150" s="262"/>
    </row>
    <row r="151" spans="1:8" x14ac:dyDescent="0.25">
      <c r="A151" s="77">
        <v>140</v>
      </c>
      <c r="B151" s="77" t="s">
        <v>371</v>
      </c>
      <c r="C151" s="282" t="s">
        <v>2449</v>
      </c>
      <c r="D151" s="282" t="s">
        <v>1514</v>
      </c>
      <c r="E151" s="282" t="s">
        <v>1334</v>
      </c>
      <c r="F151" s="28">
        <v>95</v>
      </c>
      <c r="G151" s="37" t="str">
        <f t="shared" si="2"/>
        <v>Xuất sắc</v>
      </c>
      <c r="H151" s="262"/>
    </row>
    <row r="152" spans="1:8" x14ac:dyDescent="0.25">
      <c r="A152" s="77">
        <v>141</v>
      </c>
      <c r="B152" s="77" t="s">
        <v>372</v>
      </c>
      <c r="C152" s="282" t="s">
        <v>2450</v>
      </c>
      <c r="D152" s="282" t="s">
        <v>2451</v>
      </c>
      <c r="E152" s="282" t="s">
        <v>38</v>
      </c>
      <c r="F152" s="28">
        <v>75</v>
      </c>
      <c r="G152" s="37" t="str">
        <f t="shared" si="2"/>
        <v>Khá</v>
      </c>
      <c r="H152" s="262"/>
    </row>
    <row r="153" spans="1:8" x14ac:dyDescent="0.25">
      <c r="A153" s="77">
        <v>142</v>
      </c>
      <c r="B153" s="77" t="s">
        <v>373</v>
      </c>
      <c r="C153" s="282" t="s">
        <v>2452</v>
      </c>
      <c r="D153" s="282" t="s">
        <v>1517</v>
      </c>
      <c r="E153" s="282" t="s">
        <v>6</v>
      </c>
      <c r="F153" s="28">
        <v>81</v>
      </c>
      <c r="G153" s="37" t="str">
        <f t="shared" si="2"/>
        <v>Tốt</v>
      </c>
      <c r="H153" s="262"/>
    </row>
    <row r="154" spans="1:8" x14ac:dyDescent="0.25">
      <c r="A154" s="77">
        <v>143</v>
      </c>
      <c r="B154" s="77" t="s">
        <v>374</v>
      </c>
      <c r="C154" s="283" t="s">
        <v>2453</v>
      </c>
      <c r="D154" s="282" t="s">
        <v>364</v>
      </c>
      <c r="E154" s="282" t="s">
        <v>167</v>
      </c>
      <c r="F154" s="284"/>
      <c r="G154" s="37"/>
      <c r="H154" s="279" t="s">
        <v>276</v>
      </c>
    </row>
    <row r="155" spans="1:8" x14ac:dyDescent="0.25">
      <c r="A155" s="77">
        <v>144</v>
      </c>
      <c r="B155" s="77" t="s">
        <v>375</v>
      </c>
      <c r="C155" s="282" t="s">
        <v>2454</v>
      </c>
      <c r="D155" s="282" t="s">
        <v>74</v>
      </c>
      <c r="E155" s="282" t="s">
        <v>93</v>
      </c>
      <c r="F155" s="28">
        <v>99</v>
      </c>
      <c r="G155" s="37" t="str">
        <f t="shared" si="2"/>
        <v>Xuất sắc</v>
      </c>
      <c r="H155" s="262"/>
    </row>
    <row r="156" spans="1:8" x14ac:dyDescent="0.25">
      <c r="A156" s="77">
        <v>145</v>
      </c>
      <c r="B156" s="77" t="s">
        <v>376</v>
      </c>
      <c r="C156" s="282" t="s">
        <v>2455</v>
      </c>
      <c r="D156" s="282" t="s">
        <v>290</v>
      </c>
      <c r="E156" s="282" t="s">
        <v>93</v>
      </c>
      <c r="F156" s="28">
        <v>90</v>
      </c>
      <c r="G156" s="37" t="str">
        <f t="shared" si="2"/>
        <v>Xuất sắc</v>
      </c>
      <c r="H156" s="262"/>
    </row>
    <row r="157" spans="1:8" x14ac:dyDescent="0.25">
      <c r="A157" s="77">
        <v>146</v>
      </c>
      <c r="B157" s="77" t="s">
        <v>377</v>
      </c>
      <c r="C157" s="282" t="s">
        <v>2456</v>
      </c>
      <c r="D157" s="282" t="s">
        <v>17</v>
      </c>
      <c r="E157" s="282" t="s">
        <v>50</v>
      </c>
      <c r="F157" s="28">
        <v>70</v>
      </c>
      <c r="G157" s="37" t="str">
        <f t="shared" si="2"/>
        <v>Khá</v>
      </c>
      <c r="H157" s="262"/>
    </row>
    <row r="158" spans="1:8" x14ac:dyDescent="0.25">
      <c r="A158" s="77">
        <v>147</v>
      </c>
      <c r="B158" s="77" t="s">
        <v>378</v>
      </c>
      <c r="C158" s="282" t="s">
        <v>2457</v>
      </c>
      <c r="D158" s="282" t="s">
        <v>662</v>
      </c>
      <c r="E158" s="282" t="s">
        <v>20</v>
      </c>
      <c r="F158" s="28">
        <v>80</v>
      </c>
      <c r="G158" s="37" t="str">
        <f t="shared" si="2"/>
        <v>Tốt</v>
      </c>
      <c r="H158" s="262"/>
    </row>
    <row r="159" spans="1:8" x14ac:dyDescent="0.25">
      <c r="A159" s="77">
        <v>148</v>
      </c>
      <c r="B159" s="77" t="s">
        <v>379</v>
      </c>
      <c r="C159" s="282" t="s">
        <v>2458</v>
      </c>
      <c r="D159" s="282" t="s">
        <v>1518</v>
      </c>
      <c r="E159" s="282" t="s">
        <v>188</v>
      </c>
      <c r="F159" s="28">
        <v>80</v>
      </c>
      <c r="G159" s="37" t="str">
        <f t="shared" si="2"/>
        <v>Tốt</v>
      </c>
      <c r="H159" s="262"/>
    </row>
    <row r="160" spans="1:8" x14ac:dyDescent="0.25">
      <c r="A160" s="77">
        <v>149</v>
      </c>
      <c r="B160" s="77" t="s">
        <v>380</v>
      </c>
      <c r="C160" s="282" t="s">
        <v>2459</v>
      </c>
      <c r="D160" s="282" t="s">
        <v>350</v>
      </c>
      <c r="E160" s="282" t="s">
        <v>78</v>
      </c>
      <c r="F160" s="28">
        <v>95</v>
      </c>
      <c r="G160" s="37" t="str">
        <f t="shared" si="2"/>
        <v>Xuất sắc</v>
      </c>
      <c r="H160" s="262"/>
    </row>
    <row r="161" spans="1:8" x14ac:dyDescent="0.25">
      <c r="A161" s="77">
        <v>150</v>
      </c>
      <c r="B161" s="77" t="s">
        <v>381</v>
      </c>
      <c r="C161" s="282" t="s">
        <v>2460</v>
      </c>
      <c r="D161" s="282" t="s">
        <v>12</v>
      </c>
      <c r="E161" s="282" t="s">
        <v>78</v>
      </c>
      <c r="F161" s="28">
        <v>0</v>
      </c>
      <c r="G161" s="37" t="str">
        <f t="shared" si="2"/>
        <v>kém</v>
      </c>
      <c r="H161" s="262"/>
    </row>
    <row r="162" spans="1:8" x14ac:dyDescent="0.25">
      <c r="A162" s="77">
        <v>151</v>
      </c>
      <c r="B162" s="77" t="s">
        <v>382</v>
      </c>
      <c r="C162" s="282" t="s">
        <v>2461</v>
      </c>
      <c r="D162" s="282" t="s">
        <v>84</v>
      </c>
      <c r="E162" s="282" t="s">
        <v>205</v>
      </c>
      <c r="F162" s="28">
        <v>75</v>
      </c>
      <c r="G162" s="37" t="str">
        <f t="shared" si="2"/>
        <v>Khá</v>
      </c>
      <c r="H162" s="262"/>
    </row>
    <row r="163" spans="1:8" x14ac:dyDescent="0.25">
      <c r="A163" s="77">
        <v>152</v>
      </c>
      <c r="B163" s="77" t="s">
        <v>383</v>
      </c>
      <c r="C163" s="282" t="s">
        <v>2462</v>
      </c>
      <c r="D163" s="282" t="s">
        <v>1040</v>
      </c>
      <c r="E163" s="282" t="s">
        <v>25</v>
      </c>
      <c r="F163" s="28">
        <v>65</v>
      </c>
      <c r="G163" s="37" t="str">
        <f t="shared" si="2"/>
        <v>Khá</v>
      </c>
      <c r="H163" s="262"/>
    </row>
    <row r="164" spans="1:8" x14ac:dyDescent="0.25">
      <c r="A164" s="77">
        <v>153</v>
      </c>
      <c r="B164" s="77" t="s">
        <v>384</v>
      </c>
      <c r="C164" s="282" t="s">
        <v>2463</v>
      </c>
      <c r="D164" s="282" t="s">
        <v>1519</v>
      </c>
      <c r="E164" s="282" t="s">
        <v>130</v>
      </c>
      <c r="F164" s="28">
        <v>80</v>
      </c>
      <c r="G164" s="37" t="str">
        <f t="shared" si="2"/>
        <v>Tốt</v>
      </c>
      <c r="H164" s="262"/>
    </row>
    <row r="165" spans="1:8" x14ac:dyDescent="0.25">
      <c r="A165" s="77">
        <v>154</v>
      </c>
      <c r="B165" s="77" t="s">
        <v>385</v>
      </c>
      <c r="C165" s="282" t="s">
        <v>2464</v>
      </c>
      <c r="D165" s="282" t="s">
        <v>1520</v>
      </c>
      <c r="E165" s="282" t="s">
        <v>1521</v>
      </c>
      <c r="F165" s="28">
        <v>75</v>
      </c>
      <c r="G165" s="37" t="str">
        <f t="shared" si="2"/>
        <v>Khá</v>
      </c>
      <c r="H165" s="262"/>
    </row>
    <row r="166" spans="1:8" x14ac:dyDescent="0.25">
      <c r="A166" s="77">
        <v>155</v>
      </c>
      <c r="B166" s="77" t="s">
        <v>386</v>
      </c>
      <c r="C166" s="282" t="s">
        <v>2465</v>
      </c>
      <c r="D166" s="282" t="s">
        <v>1522</v>
      </c>
      <c r="E166" s="282" t="s">
        <v>1523</v>
      </c>
      <c r="F166" s="28">
        <v>80</v>
      </c>
      <c r="G166" s="37" t="str">
        <f t="shared" si="2"/>
        <v>Tốt</v>
      </c>
      <c r="H166" s="262"/>
    </row>
    <row r="167" spans="1:8" x14ac:dyDescent="0.25">
      <c r="A167" s="77">
        <v>156</v>
      </c>
      <c r="B167" s="77" t="s">
        <v>387</v>
      </c>
      <c r="C167" s="282" t="s">
        <v>2466</v>
      </c>
      <c r="D167" s="282" t="s">
        <v>758</v>
      </c>
      <c r="E167" s="282" t="s">
        <v>59</v>
      </c>
      <c r="F167" s="28">
        <v>0</v>
      </c>
      <c r="G167" s="37" t="str">
        <f t="shared" si="2"/>
        <v>kém</v>
      </c>
      <c r="H167" s="262"/>
    </row>
    <row r="168" spans="1:8" x14ac:dyDescent="0.25">
      <c r="A168" s="77">
        <v>157</v>
      </c>
      <c r="B168" s="77" t="s">
        <v>388</v>
      </c>
      <c r="C168" s="282" t="s">
        <v>2467</v>
      </c>
      <c r="D168" s="282" t="s">
        <v>63</v>
      </c>
      <c r="E168" s="282" t="s">
        <v>59</v>
      </c>
      <c r="F168" s="28">
        <v>80</v>
      </c>
      <c r="G168" s="37" t="str">
        <f t="shared" si="2"/>
        <v>Tốt</v>
      </c>
      <c r="H168" s="262"/>
    </row>
    <row r="169" spans="1:8" x14ac:dyDescent="0.25">
      <c r="A169" s="77">
        <v>158</v>
      </c>
      <c r="B169" s="77" t="s">
        <v>389</v>
      </c>
      <c r="C169" s="282" t="s">
        <v>2468</v>
      </c>
      <c r="D169" s="282" t="s">
        <v>1524</v>
      </c>
      <c r="E169" s="282" t="s">
        <v>85</v>
      </c>
      <c r="F169" s="284">
        <v>80</v>
      </c>
      <c r="G169" s="37" t="str">
        <f t="shared" si="2"/>
        <v>Tốt</v>
      </c>
      <c r="H169" s="262"/>
    </row>
    <row r="170" spans="1:8" x14ac:dyDescent="0.25">
      <c r="A170" s="77">
        <v>159</v>
      </c>
      <c r="B170" s="77" t="s">
        <v>390</v>
      </c>
      <c r="C170" s="282" t="s">
        <v>2469</v>
      </c>
      <c r="D170" s="282" t="s">
        <v>2470</v>
      </c>
      <c r="E170" s="282" t="s">
        <v>11</v>
      </c>
      <c r="F170" s="284"/>
      <c r="G170" s="37"/>
      <c r="H170" s="262" t="s">
        <v>276</v>
      </c>
    </row>
    <row r="171" spans="1:8" x14ac:dyDescent="0.25">
      <c r="A171" s="77">
        <v>160</v>
      </c>
      <c r="B171" s="77" t="s">
        <v>391</v>
      </c>
      <c r="C171" s="282" t="s">
        <v>2471</v>
      </c>
      <c r="D171" s="282" t="s">
        <v>2472</v>
      </c>
      <c r="E171" s="282" t="s">
        <v>11</v>
      </c>
      <c r="F171" s="28">
        <v>80</v>
      </c>
      <c r="G171" s="37" t="str">
        <f t="shared" si="2"/>
        <v>Tốt</v>
      </c>
      <c r="H171" s="262"/>
    </row>
    <row r="172" spans="1:8" x14ac:dyDescent="0.25">
      <c r="A172" s="77">
        <v>161</v>
      </c>
      <c r="B172" s="77" t="s">
        <v>392</v>
      </c>
      <c r="C172" s="282" t="s">
        <v>2473</v>
      </c>
      <c r="D172" s="282" t="s">
        <v>1053</v>
      </c>
      <c r="E172" s="282" t="s">
        <v>11</v>
      </c>
      <c r="F172" s="28">
        <v>75</v>
      </c>
      <c r="G172" s="37" t="str">
        <f t="shared" si="2"/>
        <v>Khá</v>
      </c>
      <c r="H172" s="262"/>
    </row>
    <row r="173" spans="1:8" x14ac:dyDescent="0.25">
      <c r="A173" s="77">
        <v>162</v>
      </c>
      <c r="B173" s="77" t="s">
        <v>393</v>
      </c>
      <c r="C173" s="282" t="s">
        <v>2474</v>
      </c>
      <c r="D173" s="282" t="s">
        <v>1045</v>
      </c>
      <c r="E173" s="282" t="s">
        <v>11</v>
      </c>
      <c r="F173" s="28">
        <v>75</v>
      </c>
      <c r="G173" s="37" t="str">
        <f t="shared" si="2"/>
        <v>Khá</v>
      </c>
      <c r="H173" s="262"/>
    </row>
    <row r="174" spans="1:8" x14ac:dyDescent="0.25">
      <c r="A174" s="77">
        <v>163</v>
      </c>
      <c r="B174" s="77" t="s">
        <v>394</v>
      </c>
      <c r="C174" s="282" t="s">
        <v>2475</v>
      </c>
      <c r="D174" s="282" t="s">
        <v>1525</v>
      </c>
      <c r="E174" s="282" t="s">
        <v>117</v>
      </c>
      <c r="F174" s="28">
        <v>75</v>
      </c>
      <c r="G174" s="37" t="str">
        <f t="shared" si="2"/>
        <v>Khá</v>
      </c>
      <c r="H174" s="262"/>
    </row>
    <row r="175" spans="1:8" x14ac:dyDescent="0.25">
      <c r="A175" s="77">
        <v>164</v>
      </c>
      <c r="B175" s="77" t="s">
        <v>395</v>
      </c>
      <c r="C175" s="282" t="s">
        <v>2476</v>
      </c>
      <c r="D175" s="282" t="s">
        <v>1148</v>
      </c>
      <c r="E175" s="282" t="s">
        <v>209</v>
      </c>
      <c r="F175" s="28">
        <v>81</v>
      </c>
      <c r="G175" s="37" t="str">
        <f t="shared" si="2"/>
        <v>Tốt</v>
      </c>
      <c r="H175" s="262"/>
    </row>
    <row r="176" spans="1:8" x14ac:dyDescent="0.25">
      <c r="A176" s="77">
        <v>165</v>
      </c>
      <c r="B176" s="77" t="s">
        <v>396</v>
      </c>
      <c r="C176" s="282" t="s">
        <v>2436</v>
      </c>
      <c r="D176" s="282" t="s">
        <v>1226</v>
      </c>
      <c r="E176" s="282" t="s">
        <v>209</v>
      </c>
      <c r="F176" s="28">
        <v>80</v>
      </c>
      <c r="G176" s="37" t="str">
        <f t="shared" si="2"/>
        <v>Tốt</v>
      </c>
      <c r="H176" s="262"/>
    </row>
    <row r="177" spans="1:8" x14ac:dyDescent="0.25">
      <c r="A177" s="77">
        <v>166</v>
      </c>
      <c r="B177" s="77" t="s">
        <v>397</v>
      </c>
      <c r="C177" s="282" t="s">
        <v>2477</v>
      </c>
      <c r="D177" s="282" t="s">
        <v>47</v>
      </c>
      <c r="E177" s="282" t="s">
        <v>152</v>
      </c>
      <c r="F177" s="28">
        <v>95</v>
      </c>
      <c r="G177" s="37" t="str">
        <f t="shared" si="2"/>
        <v>Xuất sắc</v>
      </c>
      <c r="H177" s="262"/>
    </row>
    <row r="178" spans="1:8" x14ac:dyDescent="0.25">
      <c r="A178" s="77">
        <v>167</v>
      </c>
      <c r="B178" s="77" t="s">
        <v>398</v>
      </c>
      <c r="C178" s="282" t="s">
        <v>2478</v>
      </c>
      <c r="D178" s="282" t="s">
        <v>219</v>
      </c>
      <c r="E178" s="282" t="s">
        <v>23</v>
      </c>
      <c r="F178" s="28">
        <v>75</v>
      </c>
      <c r="G178" s="37" t="str">
        <f t="shared" si="2"/>
        <v>Khá</v>
      </c>
      <c r="H178" s="262"/>
    </row>
    <row r="179" spans="1:8" x14ac:dyDescent="0.25">
      <c r="A179" s="77">
        <v>168</v>
      </c>
      <c r="B179" s="77" t="s">
        <v>399</v>
      </c>
      <c r="C179" s="282" t="s">
        <v>2479</v>
      </c>
      <c r="D179" s="282" t="s">
        <v>1526</v>
      </c>
      <c r="E179" s="282" t="s">
        <v>157</v>
      </c>
      <c r="F179" s="28">
        <v>0</v>
      </c>
      <c r="G179" s="37" t="str">
        <f t="shared" si="2"/>
        <v>kém</v>
      </c>
      <c r="H179" s="262"/>
    </row>
    <row r="180" spans="1:8" x14ac:dyDescent="0.25">
      <c r="A180" s="77"/>
      <c r="B180" s="77"/>
      <c r="C180" s="248" t="s">
        <v>1527</v>
      </c>
      <c r="D180" s="262"/>
      <c r="E180" s="275"/>
      <c r="F180" s="262"/>
      <c r="G180" s="102"/>
      <c r="H180" s="262"/>
    </row>
    <row r="181" spans="1:8" x14ac:dyDescent="0.25">
      <c r="A181" s="77">
        <v>169</v>
      </c>
      <c r="B181" s="77">
        <v>1</v>
      </c>
      <c r="C181" s="109" t="s">
        <v>1528</v>
      </c>
      <c r="D181" s="109" t="s">
        <v>225</v>
      </c>
      <c r="E181" s="109" t="s">
        <v>5</v>
      </c>
      <c r="F181" s="227">
        <v>75</v>
      </c>
      <c r="G181" s="102" t="str">
        <f>IF(F181&lt;35,"kém",IF(F181&lt;50,"yếu",IF(F181&lt;65,"TB",IF(F181&lt;80,"Khá",IF(F181&lt;90,"Tốt","Xuất sắc")))))</f>
        <v>Khá</v>
      </c>
      <c r="H181" s="262"/>
    </row>
    <row r="182" spans="1:8" x14ac:dyDescent="0.25">
      <c r="A182" s="77">
        <v>170</v>
      </c>
      <c r="B182" s="77">
        <v>2</v>
      </c>
      <c r="C182" s="109" t="s">
        <v>1529</v>
      </c>
      <c r="D182" s="109" t="s">
        <v>1028</v>
      </c>
      <c r="E182" s="109" t="s">
        <v>124</v>
      </c>
      <c r="F182" s="227">
        <v>92</v>
      </c>
      <c r="G182" s="102" t="str">
        <f t="shared" ref="G182:G207" si="3">IF(F182&lt;35,"kém",IF(F182&lt;50,"yếu",IF(F182&lt;65,"TB",IF(F182&lt;80,"Khá",IF(F182&lt;90,"Tốt","Xuất sắc")))))</f>
        <v>Xuất sắc</v>
      </c>
      <c r="H182" s="262"/>
    </row>
    <row r="183" spans="1:8" x14ac:dyDescent="0.25">
      <c r="A183" s="77">
        <v>171</v>
      </c>
      <c r="B183" s="77">
        <v>3</v>
      </c>
      <c r="C183" s="109" t="s">
        <v>1530</v>
      </c>
      <c r="D183" s="109" t="s">
        <v>2480</v>
      </c>
      <c r="E183" s="109" t="s">
        <v>125</v>
      </c>
      <c r="F183" s="227">
        <v>75</v>
      </c>
      <c r="G183" s="102" t="str">
        <f t="shared" si="3"/>
        <v>Khá</v>
      </c>
      <c r="H183" s="262"/>
    </row>
    <row r="184" spans="1:8" x14ac:dyDescent="0.25">
      <c r="A184" s="77">
        <v>172</v>
      </c>
      <c r="B184" s="77">
        <v>4</v>
      </c>
      <c r="C184" s="109" t="s">
        <v>1531</v>
      </c>
      <c r="D184" s="109" t="s">
        <v>311</v>
      </c>
      <c r="E184" s="109" t="s">
        <v>13</v>
      </c>
      <c r="F184" s="227">
        <v>90</v>
      </c>
      <c r="G184" s="102" t="str">
        <f t="shared" si="3"/>
        <v>Xuất sắc</v>
      </c>
      <c r="H184" s="262"/>
    </row>
    <row r="185" spans="1:8" x14ac:dyDescent="0.25">
      <c r="A185" s="77">
        <v>173</v>
      </c>
      <c r="B185" s="77">
        <v>5</v>
      </c>
      <c r="C185" s="109" t="s">
        <v>1532</v>
      </c>
      <c r="D185" s="109" t="s">
        <v>17</v>
      </c>
      <c r="E185" s="109" t="s">
        <v>42</v>
      </c>
      <c r="F185" s="227">
        <v>92</v>
      </c>
      <c r="G185" s="102" t="str">
        <f t="shared" si="3"/>
        <v>Xuất sắc</v>
      </c>
      <c r="H185" s="262"/>
    </row>
    <row r="186" spans="1:8" x14ac:dyDescent="0.25">
      <c r="A186" s="77">
        <v>174</v>
      </c>
      <c r="B186" s="77">
        <v>6</v>
      </c>
      <c r="C186" s="116" t="s">
        <v>1533</v>
      </c>
      <c r="D186" s="116" t="s">
        <v>1090</v>
      </c>
      <c r="E186" s="116" t="s">
        <v>44</v>
      </c>
      <c r="F186" s="117">
        <v>0</v>
      </c>
      <c r="G186" s="102" t="str">
        <f t="shared" si="3"/>
        <v>kém</v>
      </c>
      <c r="H186" s="262"/>
    </row>
    <row r="187" spans="1:8" x14ac:dyDescent="0.25">
      <c r="A187" s="77">
        <v>175</v>
      </c>
      <c r="B187" s="77">
        <v>7</v>
      </c>
      <c r="C187" s="109" t="s">
        <v>1534</v>
      </c>
      <c r="D187" s="109" t="s">
        <v>45</v>
      </c>
      <c r="E187" s="109" t="s">
        <v>268</v>
      </c>
      <c r="F187" s="227">
        <v>92</v>
      </c>
      <c r="G187" s="102" t="str">
        <f t="shared" si="3"/>
        <v>Xuất sắc</v>
      </c>
      <c r="H187" s="262"/>
    </row>
    <row r="188" spans="1:8" x14ac:dyDescent="0.25">
      <c r="A188" s="77">
        <v>176</v>
      </c>
      <c r="B188" s="77">
        <v>8</v>
      </c>
      <c r="C188" s="109" t="s">
        <v>1535</v>
      </c>
      <c r="D188" s="109" t="s">
        <v>2481</v>
      </c>
      <c r="E188" s="109" t="s">
        <v>147</v>
      </c>
      <c r="F188" s="227">
        <v>75</v>
      </c>
      <c r="G188" s="102" t="str">
        <f t="shared" si="3"/>
        <v>Khá</v>
      </c>
      <c r="H188" s="262"/>
    </row>
    <row r="189" spans="1:8" x14ac:dyDescent="0.25">
      <c r="A189" s="77">
        <v>177</v>
      </c>
      <c r="B189" s="77">
        <v>9</v>
      </c>
      <c r="C189" s="109" t="s">
        <v>1536</v>
      </c>
      <c r="D189" s="109" t="s">
        <v>2482</v>
      </c>
      <c r="E189" s="109" t="s">
        <v>15</v>
      </c>
      <c r="F189" s="227">
        <v>83</v>
      </c>
      <c r="G189" s="102" t="str">
        <f t="shared" si="3"/>
        <v>Tốt</v>
      </c>
      <c r="H189" s="262"/>
    </row>
    <row r="190" spans="1:8" x14ac:dyDescent="0.25">
      <c r="A190" s="77">
        <v>178</v>
      </c>
      <c r="B190" s="77">
        <v>10</v>
      </c>
      <c r="C190" s="109" t="s">
        <v>1537</v>
      </c>
      <c r="D190" s="109" t="s">
        <v>72</v>
      </c>
      <c r="E190" s="109" t="s">
        <v>96</v>
      </c>
      <c r="F190" s="227">
        <v>91</v>
      </c>
      <c r="G190" s="102" t="str">
        <f t="shared" si="3"/>
        <v>Xuất sắc</v>
      </c>
      <c r="H190" s="262"/>
    </row>
    <row r="191" spans="1:8" x14ac:dyDescent="0.25">
      <c r="A191" s="77">
        <v>179</v>
      </c>
      <c r="B191" s="77">
        <v>11</v>
      </c>
      <c r="C191" s="109" t="s">
        <v>1538</v>
      </c>
      <c r="D191" s="109" t="s">
        <v>2483</v>
      </c>
      <c r="E191" s="109" t="s">
        <v>7</v>
      </c>
      <c r="F191" s="227">
        <v>75</v>
      </c>
      <c r="G191" s="102" t="str">
        <f t="shared" si="3"/>
        <v>Khá</v>
      </c>
      <c r="H191" s="262"/>
    </row>
    <row r="192" spans="1:8" x14ac:dyDescent="0.25">
      <c r="A192" s="77">
        <v>180</v>
      </c>
      <c r="B192" s="77">
        <v>12</v>
      </c>
      <c r="C192" s="109" t="s">
        <v>1539</v>
      </c>
      <c r="D192" s="109" t="s">
        <v>2484</v>
      </c>
      <c r="E192" s="109" t="s">
        <v>7</v>
      </c>
      <c r="F192" s="227">
        <v>76</v>
      </c>
      <c r="G192" s="102" t="str">
        <f t="shared" si="3"/>
        <v>Khá</v>
      </c>
      <c r="H192" s="262"/>
    </row>
    <row r="193" spans="1:8" x14ac:dyDescent="0.25">
      <c r="A193" s="77">
        <v>181</v>
      </c>
      <c r="B193" s="77">
        <v>13</v>
      </c>
      <c r="C193" s="109" t="s">
        <v>1540</v>
      </c>
      <c r="D193" s="109" t="s">
        <v>2485</v>
      </c>
      <c r="E193" s="109" t="s">
        <v>111</v>
      </c>
      <c r="F193" s="227">
        <v>90</v>
      </c>
      <c r="G193" s="102" t="str">
        <f t="shared" si="3"/>
        <v>Xuất sắc</v>
      </c>
      <c r="H193" s="262"/>
    </row>
    <row r="194" spans="1:8" x14ac:dyDescent="0.25">
      <c r="A194" s="77">
        <v>182</v>
      </c>
      <c r="B194" s="77">
        <v>14</v>
      </c>
      <c r="C194" s="109" t="s">
        <v>1541</v>
      </c>
      <c r="D194" s="109" t="s">
        <v>1045</v>
      </c>
      <c r="E194" s="109" t="s">
        <v>21</v>
      </c>
      <c r="F194" s="227">
        <v>89</v>
      </c>
      <c r="G194" s="102" t="str">
        <f t="shared" si="3"/>
        <v>Tốt</v>
      </c>
      <c r="H194" s="262"/>
    </row>
    <row r="195" spans="1:8" x14ac:dyDescent="0.25">
      <c r="A195" s="77">
        <v>183</v>
      </c>
      <c r="B195" s="77">
        <v>15</v>
      </c>
      <c r="C195" s="109" t="s">
        <v>1542</v>
      </c>
      <c r="D195" s="109" t="s">
        <v>2486</v>
      </c>
      <c r="E195" s="109" t="s">
        <v>1089</v>
      </c>
      <c r="F195" s="227">
        <v>89</v>
      </c>
      <c r="G195" s="102" t="str">
        <f t="shared" si="3"/>
        <v>Tốt</v>
      </c>
      <c r="H195" s="262"/>
    </row>
    <row r="196" spans="1:8" x14ac:dyDescent="0.25">
      <c r="A196" s="77">
        <v>184</v>
      </c>
      <c r="B196" s="77">
        <v>16</v>
      </c>
      <c r="C196" s="109" t="s">
        <v>1543</v>
      </c>
      <c r="D196" s="109" t="s">
        <v>2443</v>
      </c>
      <c r="E196" s="109" t="s">
        <v>1544</v>
      </c>
      <c r="F196" s="227">
        <v>90</v>
      </c>
      <c r="G196" s="102" t="str">
        <f t="shared" si="3"/>
        <v>Xuất sắc</v>
      </c>
      <c r="H196" s="262"/>
    </row>
    <row r="197" spans="1:8" x14ac:dyDescent="0.25">
      <c r="A197" s="77">
        <v>185</v>
      </c>
      <c r="B197" s="77">
        <v>17</v>
      </c>
      <c r="C197" s="109" t="s">
        <v>1545</v>
      </c>
      <c r="D197" s="109" t="s">
        <v>2487</v>
      </c>
      <c r="E197" s="109" t="s">
        <v>10</v>
      </c>
      <c r="F197" s="227">
        <v>90</v>
      </c>
      <c r="G197" s="102" t="str">
        <f t="shared" si="3"/>
        <v>Xuất sắc</v>
      </c>
      <c r="H197" s="262"/>
    </row>
    <row r="198" spans="1:8" x14ac:dyDescent="0.25">
      <c r="A198" s="77">
        <v>186</v>
      </c>
      <c r="B198" s="77">
        <v>18</v>
      </c>
      <c r="C198" s="109" t="s">
        <v>1546</v>
      </c>
      <c r="D198" s="109" t="s">
        <v>89</v>
      </c>
      <c r="E198" s="109" t="s">
        <v>79</v>
      </c>
      <c r="F198" s="227">
        <v>85</v>
      </c>
      <c r="G198" s="102" t="str">
        <f t="shared" si="3"/>
        <v>Tốt</v>
      </c>
      <c r="H198" s="262"/>
    </row>
    <row r="199" spans="1:8" x14ac:dyDescent="0.25">
      <c r="A199" s="77">
        <v>187</v>
      </c>
      <c r="B199" s="77">
        <v>19</v>
      </c>
      <c r="C199" s="116" t="s">
        <v>1547</v>
      </c>
      <c r="D199" s="116" t="s">
        <v>2488</v>
      </c>
      <c r="E199" s="116" t="s">
        <v>57</v>
      </c>
      <c r="F199" s="117">
        <v>0</v>
      </c>
      <c r="G199" s="102" t="str">
        <f t="shared" si="3"/>
        <v>kém</v>
      </c>
      <c r="H199" s="262"/>
    </row>
    <row r="200" spans="1:8" x14ac:dyDescent="0.25">
      <c r="A200" s="77">
        <v>188</v>
      </c>
      <c r="B200" s="77">
        <v>20</v>
      </c>
      <c r="C200" s="109" t="s">
        <v>1548</v>
      </c>
      <c r="D200" s="109" t="s">
        <v>304</v>
      </c>
      <c r="E200" s="109" t="s">
        <v>58</v>
      </c>
      <c r="F200" s="227">
        <v>75</v>
      </c>
      <c r="G200" s="102" t="str">
        <f t="shared" si="3"/>
        <v>Khá</v>
      </c>
      <c r="H200" s="262"/>
    </row>
    <row r="201" spans="1:8" x14ac:dyDescent="0.25">
      <c r="A201" s="77">
        <v>189</v>
      </c>
      <c r="B201" s="77">
        <v>21</v>
      </c>
      <c r="C201" s="109" t="s">
        <v>1549</v>
      </c>
      <c r="D201" s="109" t="s">
        <v>80</v>
      </c>
      <c r="E201" s="109" t="s">
        <v>156</v>
      </c>
      <c r="F201" s="227">
        <v>85</v>
      </c>
      <c r="G201" s="102" t="str">
        <f t="shared" si="3"/>
        <v>Tốt</v>
      </c>
      <c r="H201" s="262"/>
    </row>
    <row r="202" spans="1:8" x14ac:dyDescent="0.25">
      <c r="A202" s="77">
        <v>190</v>
      </c>
      <c r="B202" s="77">
        <v>22</v>
      </c>
      <c r="C202" s="109" t="s">
        <v>1550</v>
      </c>
      <c r="D202" s="109" t="s">
        <v>2489</v>
      </c>
      <c r="E202" s="109" t="s">
        <v>115</v>
      </c>
      <c r="F202" s="227">
        <v>85</v>
      </c>
      <c r="G202" s="102" t="str">
        <f t="shared" si="3"/>
        <v>Tốt</v>
      </c>
      <c r="H202" s="262"/>
    </row>
    <row r="203" spans="1:8" x14ac:dyDescent="0.25">
      <c r="A203" s="77">
        <v>191</v>
      </c>
      <c r="B203" s="77">
        <v>23</v>
      </c>
      <c r="C203" s="109" t="s">
        <v>1551</v>
      </c>
      <c r="D203" s="109" t="s">
        <v>2490</v>
      </c>
      <c r="E203" s="109" t="s">
        <v>61</v>
      </c>
      <c r="F203" s="227">
        <v>90</v>
      </c>
      <c r="G203" s="102" t="str">
        <f t="shared" si="3"/>
        <v>Xuất sắc</v>
      </c>
      <c r="H203" s="262"/>
    </row>
    <row r="204" spans="1:8" x14ac:dyDescent="0.25">
      <c r="A204" s="77">
        <v>192</v>
      </c>
      <c r="B204" s="77">
        <v>24</v>
      </c>
      <c r="C204" s="109" t="s">
        <v>1552</v>
      </c>
      <c r="D204" s="109" t="s">
        <v>17</v>
      </c>
      <c r="E204" s="109" t="s">
        <v>61</v>
      </c>
      <c r="F204" s="227">
        <v>75</v>
      </c>
      <c r="G204" s="102" t="str">
        <f t="shared" si="3"/>
        <v>Khá</v>
      </c>
      <c r="H204" s="262"/>
    </row>
    <row r="205" spans="1:8" x14ac:dyDescent="0.25">
      <c r="A205" s="77">
        <v>193</v>
      </c>
      <c r="B205" s="77">
        <v>25</v>
      </c>
      <c r="C205" s="116" t="s">
        <v>1553</v>
      </c>
      <c r="D205" s="116" t="s">
        <v>2491</v>
      </c>
      <c r="E205" s="116" t="s">
        <v>11</v>
      </c>
      <c r="F205" s="117">
        <v>0</v>
      </c>
      <c r="G205" s="102" t="str">
        <f t="shared" si="3"/>
        <v>kém</v>
      </c>
      <c r="H205" s="285"/>
    </row>
    <row r="206" spans="1:8" x14ac:dyDescent="0.25">
      <c r="A206" s="77">
        <v>194</v>
      </c>
      <c r="B206" s="77">
        <v>26</v>
      </c>
      <c r="C206" s="109" t="s">
        <v>1554</v>
      </c>
      <c r="D206" s="109" t="s">
        <v>35</v>
      </c>
      <c r="E206" s="109" t="s">
        <v>152</v>
      </c>
      <c r="F206" s="227">
        <v>75</v>
      </c>
      <c r="G206" s="102" t="str">
        <f t="shared" si="3"/>
        <v>Khá</v>
      </c>
      <c r="H206" s="285"/>
    </row>
    <row r="207" spans="1:8" x14ac:dyDescent="0.25">
      <c r="A207" s="77">
        <v>195</v>
      </c>
      <c r="B207" s="77">
        <v>27</v>
      </c>
      <c r="C207" s="109" t="s">
        <v>1555</v>
      </c>
      <c r="D207" s="109" t="s">
        <v>2492</v>
      </c>
      <c r="E207" s="109" t="s">
        <v>152</v>
      </c>
      <c r="F207" s="227">
        <v>90</v>
      </c>
      <c r="G207" s="102" t="str">
        <f t="shared" si="3"/>
        <v>Xuất sắc</v>
      </c>
      <c r="H207" s="262"/>
    </row>
    <row r="208" spans="1:8" x14ac:dyDescent="0.25">
      <c r="A208" s="62"/>
      <c r="B208" s="62"/>
      <c r="C208" s="63"/>
      <c r="D208" s="62"/>
      <c r="E208" s="164"/>
      <c r="F208" s="63"/>
      <c r="G208" s="62"/>
      <c r="H208" s="63"/>
    </row>
    <row r="209" spans="1:8" x14ac:dyDescent="0.25">
      <c r="A209" s="62"/>
      <c r="B209" s="62"/>
      <c r="C209" s="7" t="s">
        <v>335</v>
      </c>
      <c r="D209" s="11" t="s">
        <v>336</v>
      </c>
      <c r="E209" s="164"/>
      <c r="F209" s="63"/>
      <c r="G209" s="286" t="s">
        <v>417</v>
      </c>
      <c r="H209" s="287"/>
    </row>
    <row r="210" spans="1:8" x14ac:dyDescent="0.25">
      <c r="A210" s="62"/>
      <c r="B210" s="62"/>
      <c r="C210" s="12" t="s">
        <v>70</v>
      </c>
      <c r="D210" s="68">
        <f>COUNTIF($G$11:$G$208,"Xuất sắc")</f>
        <v>70</v>
      </c>
      <c r="E210" s="63"/>
      <c r="F210" s="63"/>
      <c r="G210" s="78" t="s">
        <v>106</v>
      </c>
      <c r="H210" s="68">
        <v>0</v>
      </c>
    </row>
    <row r="211" spans="1:8" x14ac:dyDescent="0.25">
      <c r="A211" s="62"/>
      <c r="B211" s="62"/>
      <c r="C211" s="8" t="s">
        <v>30</v>
      </c>
      <c r="D211" s="68">
        <f>COUNTIF($G$11:$G$208,"Tốt")</f>
        <v>51</v>
      </c>
      <c r="E211" s="164"/>
      <c r="F211" s="63"/>
      <c r="G211" s="62"/>
      <c r="H211" s="63"/>
    </row>
    <row r="212" spans="1:8" x14ac:dyDescent="0.25">
      <c r="A212" s="62"/>
      <c r="B212" s="62"/>
      <c r="C212" s="8" t="s">
        <v>66</v>
      </c>
      <c r="D212" s="68">
        <f>COUNTIF($G$11:$G$208,"Khá")</f>
        <v>49</v>
      </c>
      <c r="E212" s="164"/>
      <c r="F212" s="63"/>
      <c r="G212" s="62"/>
      <c r="H212" s="63"/>
    </row>
    <row r="213" spans="1:8" x14ac:dyDescent="0.25">
      <c r="A213" s="62"/>
      <c r="B213" s="62"/>
      <c r="C213" s="12" t="s">
        <v>94</v>
      </c>
      <c r="D213" s="68">
        <f>COUNTIF($G$11:$G$208,"TB")</f>
        <v>9</v>
      </c>
      <c r="E213" s="63"/>
      <c r="F213" s="63"/>
      <c r="G213" s="63"/>
      <c r="H213" s="63"/>
    </row>
    <row r="214" spans="1:8" x14ac:dyDescent="0.25">
      <c r="A214" s="62"/>
      <c r="B214" s="62"/>
      <c r="C214" s="8" t="s">
        <v>90</v>
      </c>
      <c r="D214" s="68">
        <f>COUNTIF($G$11:$G$208,"Yếu")</f>
        <v>0</v>
      </c>
      <c r="E214" s="164"/>
      <c r="F214" s="63"/>
      <c r="G214" s="62"/>
      <c r="H214" s="63"/>
    </row>
    <row r="215" spans="1:8" x14ac:dyDescent="0.25">
      <c r="A215" s="62"/>
      <c r="B215" s="62"/>
      <c r="C215" s="8" t="s">
        <v>226</v>
      </c>
      <c r="D215" s="68">
        <f>COUNTIF($G$11:$G$208,"Kém")</f>
        <v>12</v>
      </c>
      <c r="E215" s="164"/>
      <c r="F215" s="63"/>
      <c r="G215" s="62"/>
      <c r="H215" s="63"/>
    </row>
    <row r="216" spans="1:8" x14ac:dyDescent="0.25">
      <c r="A216" s="62"/>
      <c r="B216" s="62"/>
      <c r="C216" s="8" t="s">
        <v>366</v>
      </c>
      <c r="D216" s="68">
        <f xml:space="preserve"> COUNTIF($H$11:$H$208,"Bảo lưu")</f>
        <v>3</v>
      </c>
      <c r="E216" s="164"/>
      <c r="F216" s="63"/>
      <c r="G216" s="62"/>
      <c r="H216" s="63"/>
    </row>
    <row r="217" spans="1:8" x14ac:dyDescent="0.25">
      <c r="A217" s="62"/>
      <c r="B217" s="62"/>
      <c r="C217" s="9" t="s">
        <v>337</v>
      </c>
      <c r="D217" s="10">
        <f>SUM(D210:D216)</f>
        <v>194</v>
      </c>
      <c r="E217" s="164"/>
      <c r="F217" s="63"/>
      <c r="G217" s="62"/>
      <c r="H217" s="63"/>
    </row>
  </sheetData>
  <mergeCells count="13">
    <mergeCell ref="A81:C81"/>
    <mergeCell ref="A147:C147"/>
    <mergeCell ref="G209:H209"/>
    <mergeCell ref="A2:D2"/>
    <mergeCell ref="A7:H7"/>
    <mergeCell ref="A6:H6"/>
    <mergeCell ref="E2:H2"/>
    <mergeCell ref="A9:H9"/>
    <mergeCell ref="A1:D1"/>
    <mergeCell ref="E1:H1"/>
    <mergeCell ref="A4:H4"/>
    <mergeCell ref="A5:H5"/>
    <mergeCell ref="M7:N7"/>
  </mergeCells>
  <conditionalFormatting sqref="C1:C7">
    <cfRule type="duplicateValues" dxfId="8" priority="20"/>
  </conditionalFormatting>
  <pageMargins left="0.45" right="0.45" top="0.5" bottom="0.7" header="0.3" footer="0.3"/>
  <pageSetup paperSize="9" orientation="portrait" verticalDpi="0" r:id="rId1"/>
  <headerFoot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zoomScaleNormal="100" workbookViewId="0">
      <selection activeCell="F20" sqref="F20"/>
    </sheetView>
  </sheetViews>
  <sheetFormatPr defaultRowHeight="15.75" x14ac:dyDescent="0.25"/>
  <cols>
    <col min="1" max="1" width="4.125" style="152" bestFit="1" customWidth="1"/>
    <col min="2" max="2" width="4.125" style="158" bestFit="1" customWidth="1"/>
    <col min="3" max="3" width="18.5" style="154" bestFit="1" customWidth="1"/>
    <col min="4" max="4" width="17.875" style="159" customWidth="1"/>
    <col min="5" max="5" width="8.125" style="159" customWidth="1"/>
    <col min="6" max="6" width="8" style="154" customWidth="1"/>
    <col min="7" max="7" width="9.75" style="154" customWidth="1"/>
    <col min="8" max="8" width="19.375" style="152" customWidth="1"/>
    <col min="9" max="16384" width="9" style="154"/>
  </cols>
  <sheetData>
    <row r="1" spans="1:14" s="38" customFormat="1" x14ac:dyDescent="0.25">
      <c r="A1" s="183" t="s">
        <v>1</v>
      </c>
      <c r="B1" s="183"/>
      <c r="C1" s="183"/>
      <c r="D1" s="183"/>
      <c r="E1" s="184" t="s">
        <v>2</v>
      </c>
      <c r="F1" s="184"/>
      <c r="G1" s="184"/>
      <c r="H1" s="184"/>
    </row>
    <row r="2" spans="1:14" s="38" customFormat="1" x14ac:dyDescent="0.25">
      <c r="A2" s="189" t="s">
        <v>2500</v>
      </c>
      <c r="B2" s="189"/>
      <c r="C2" s="189"/>
      <c r="D2" s="189"/>
      <c r="E2" s="190" t="s">
        <v>255</v>
      </c>
      <c r="F2" s="190"/>
      <c r="G2" s="190"/>
      <c r="H2" s="190"/>
      <c r="I2" s="41"/>
    </row>
    <row r="3" spans="1:14" s="38" customFormat="1" x14ac:dyDescent="0.25">
      <c r="A3" s="162"/>
      <c r="B3" s="162"/>
      <c r="C3" s="162"/>
      <c r="D3" s="6"/>
      <c r="E3" s="161"/>
      <c r="F3" s="161"/>
      <c r="G3" s="147"/>
      <c r="H3" s="53"/>
      <c r="I3" s="42"/>
    </row>
    <row r="4" spans="1:14" s="38" customFormat="1" ht="18.75" x14ac:dyDescent="0.3">
      <c r="A4" s="185" t="s">
        <v>2525</v>
      </c>
      <c r="B4" s="185"/>
      <c r="C4" s="185"/>
      <c r="D4" s="185"/>
      <c r="E4" s="185"/>
      <c r="F4" s="185"/>
      <c r="G4" s="185"/>
      <c r="H4" s="185"/>
      <c r="I4" s="42"/>
    </row>
    <row r="5" spans="1:14" s="38" customFormat="1" ht="18.75" x14ac:dyDescent="0.3">
      <c r="A5" s="185" t="s">
        <v>2502</v>
      </c>
      <c r="B5" s="185"/>
      <c r="C5" s="185"/>
      <c r="D5" s="185"/>
      <c r="E5" s="185"/>
      <c r="F5" s="185"/>
      <c r="G5" s="185"/>
      <c r="H5" s="185"/>
    </row>
    <row r="6" spans="1:14" s="38" customFormat="1" ht="18.75" x14ac:dyDescent="0.3">
      <c r="A6" s="191" t="s">
        <v>2527</v>
      </c>
      <c r="B6" s="191"/>
      <c r="C6" s="191"/>
      <c r="D6" s="191"/>
      <c r="E6" s="191"/>
      <c r="F6" s="191"/>
      <c r="G6" s="191"/>
      <c r="H6" s="191"/>
    </row>
    <row r="7" spans="1:14" s="38" customFormat="1" ht="23.25" customHeight="1" x14ac:dyDescent="0.25">
      <c r="A7" s="192"/>
      <c r="B7" s="192"/>
      <c r="C7" s="192"/>
      <c r="D7" s="192"/>
      <c r="E7" s="192"/>
      <c r="F7" s="192"/>
      <c r="G7" s="192"/>
      <c r="H7" s="192"/>
      <c r="J7" s="43"/>
      <c r="K7" s="44"/>
      <c r="L7" s="39"/>
      <c r="M7" s="186"/>
      <c r="N7" s="186"/>
    </row>
    <row r="8" spans="1:14" s="38" customFormat="1" ht="13.5" customHeight="1" x14ac:dyDescent="0.25">
      <c r="A8" s="182"/>
      <c r="B8" s="182"/>
      <c r="C8" s="182"/>
      <c r="D8" s="182"/>
      <c r="E8" s="182"/>
      <c r="F8" s="182"/>
      <c r="G8" s="182"/>
      <c r="H8" s="182"/>
      <c r="J8" s="43"/>
      <c r="K8" s="44"/>
      <c r="L8" s="39"/>
      <c r="M8" s="160"/>
      <c r="N8" s="160"/>
    </row>
    <row r="9" spans="1:14" s="155" customFormat="1" ht="19.5" customHeight="1" x14ac:dyDescent="0.25">
      <c r="A9" s="288" t="s">
        <v>1570</v>
      </c>
      <c r="B9" s="288"/>
      <c r="C9" s="288"/>
      <c r="D9" s="288"/>
      <c r="E9" s="288"/>
      <c r="F9" s="288"/>
      <c r="G9" s="288"/>
      <c r="H9" s="288"/>
    </row>
    <row r="10" spans="1:14" s="155" customFormat="1" ht="19.5" customHeight="1" x14ac:dyDescent="0.25">
      <c r="A10" s="251" t="s">
        <v>101</v>
      </c>
      <c r="B10" s="251" t="s">
        <v>101</v>
      </c>
      <c r="C10" s="94" t="s">
        <v>31</v>
      </c>
      <c r="D10" s="94" t="s">
        <v>32</v>
      </c>
      <c r="E10" s="120" t="s">
        <v>134</v>
      </c>
      <c r="F10" s="95" t="s">
        <v>407</v>
      </c>
      <c r="G10" s="94" t="s">
        <v>3</v>
      </c>
      <c r="H10" s="112" t="s">
        <v>0</v>
      </c>
    </row>
    <row r="11" spans="1:14" x14ac:dyDescent="0.25">
      <c r="A11" s="68">
        <v>1</v>
      </c>
      <c r="B11" s="68">
        <v>1</v>
      </c>
      <c r="C11" s="289" t="s">
        <v>1571</v>
      </c>
      <c r="D11" s="290" t="s">
        <v>1572</v>
      </c>
      <c r="E11" s="290" t="s">
        <v>65</v>
      </c>
      <c r="F11" s="116">
        <v>90</v>
      </c>
      <c r="G11" s="291" t="str">
        <f>IF(F11&gt;=90,"Xuất sắc", IF(F11&gt;=80,"Tốt",IF(F11&gt;=65,"Khá",IF(F11&gt;=50,"Trung bình",IF(F11&gt;=35,"Yếu","Kém")))))</f>
        <v>Xuất sắc</v>
      </c>
      <c r="H11" s="292"/>
    </row>
    <row r="12" spans="1:14" x14ac:dyDescent="0.25">
      <c r="A12" s="68">
        <v>2</v>
      </c>
      <c r="B12" s="68">
        <v>2</v>
      </c>
      <c r="C12" s="289" t="s">
        <v>1573</v>
      </c>
      <c r="D12" s="290" t="s">
        <v>1574</v>
      </c>
      <c r="E12" s="290" t="s">
        <v>33</v>
      </c>
      <c r="F12" s="116">
        <v>100</v>
      </c>
      <c r="G12" s="291" t="str">
        <f t="shared" ref="G12:G75" si="0">IF(F12&gt;=90,"Xuất sắc", IF(F12&gt;=80,"Tốt",IF(F12&gt;=65,"Khá",IF(F12&gt;=50,"Trung bình",IF(F12&gt;=35,"Yếu","Kém")))))</f>
        <v>Xuất sắc</v>
      </c>
      <c r="H12" s="293"/>
    </row>
    <row r="13" spans="1:14" x14ac:dyDescent="0.25">
      <c r="A13" s="68">
        <v>3</v>
      </c>
      <c r="B13" s="68">
        <v>3</v>
      </c>
      <c r="C13" s="289" t="s">
        <v>1575</v>
      </c>
      <c r="D13" s="290" t="s">
        <v>1576</v>
      </c>
      <c r="E13" s="290" t="s">
        <v>33</v>
      </c>
      <c r="F13" s="116">
        <v>84</v>
      </c>
      <c r="G13" s="291" t="str">
        <f t="shared" si="0"/>
        <v>Tốt</v>
      </c>
      <c r="H13" s="293"/>
    </row>
    <row r="14" spans="1:14" x14ac:dyDescent="0.25">
      <c r="A14" s="68">
        <v>4</v>
      </c>
      <c r="B14" s="68">
        <v>4</v>
      </c>
      <c r="C14" s="289" t="s">
        <v>1577</v>
      </c>
      <c r="D14" s="290" t="s">
        <v>1578</v>
      </c>
      <c r="E14" s="290" t="s">
        <v>33</v>
      </c>
      <c r="F14" s="116">
        <v>80</v>
      </c>
      <c r="G14" s="291" t="str">
        <f t="shared" si="0"/>
        <v>Tốt</v>
      </c>
      <c r="H14" s="293"/>
    </row>
    <row r="15" spans="1:14" x14ac:dyDescent="0.25">
      <c r="A15" s="68">
        <v>5</v>
      </c>
      <c r="B15" s="68">
        <v>5</v>
      </c>
      <c r="C15" s="289" t="s">
        <v>1579</v>
      </c>
      <c r="D15" s="290" t="s">
        <v>1580</v>
      </c>
      <c r="E15" s="290" t="s">
        <v>33</v>
      </c>
      <c r="F15" s="116">
        <v>88</v>
      </c>
      <c r="G15" s="291" t="str">
        <f t="shared" si="0"/>
        <v>Tốt</v>
      </c>
      <c r="H15" s="293"/>
    </row>
    <row r="16" spans="1:14" x14ac:dyDescent="0.25">
      <c r="A16" s="68">
        <v>6</v>
      </c>
      <c r="B16" s="68">
        <v>6</v>
      </c>
      <c r="C16" s="289" t="s">
        <v>1581</v>
      </c>
      <c r="D16" s="290" t="s">
        <v>1582</v>
      </c>
      <c r="E16" s="290" t="s">
        <v>123</v>
      </c>
      <c r="F16" s="116">
        <v>90</v>
      </c>
      <c r="G16" s="291" t="str">
        <f t="shared" si="0"/>
        <v>Xuất sắc</v>
      </c>
      <c r="H16" s="293"/>
    </row>
    <row r="17" spans="1:8" x14ac:dyDescent="0.25">
      <c r="A17" s="68">
        <v>7</v>
      </c>
      <c r="B17" s="68">
        <v>7</v>
      </c>
      <c r="C17" s="294" t="s">
        <v>1583</v>
      </c>
      <c r="D17" s="295" t="s">
        <v>1584</v>
      </c>
      <c r="E17" s="295" t="s">
        <v>123</v>
      </c>
      <c r="F17" s="116">
        <v>90</v>
      </c>
      <c r="G17" s="291" t="str">
        <f t="shared" si="0"/>
        <v>Xuất sắc</v>
      </c>
      <c r="H17" s="293"/>
    </row>
    <row r="18" spans="1:8" x14ac:dyDescent="0.25">
      <c r="A18" s="68">
        <v>8</v>
      </c>
      <c r="B18" s="68">
        <v>8</v>
      </c>
      <c r="C18" s="289" t="s">
        <v>1585</v>
      </c>
      <c r="D18" s="290" t="s">
        <v>1586</v>
      </c>
      <c r="E18" s="290" t="s">
        <v>123</v>
      </c>
      <c r="F18" s="116">
        <v>90</v>
      </c>
      <c r="G18" s="291" t="str">
        <f t="shared" si="0"/>
        <v>Xuất sắc</v>
      </c>
      <c r="H18" s="293"/>
    </row>
    <row r="19" spans="1:8" x14ac:dyDescent="0.25">
      <c r="A19" s="68">
        <v>9</v>
      </c>
      <c r="B19" s="68">
        <v>9</v>
      </c>
      <c r="C19" s="289" t="s">
        <v>1587</v>
      </c>
      <c r="D19" s="290" t="s">
        <v>1588</v>
      </c>
      <c r="E19" s="290" t="s">
        <v>5</v>
      </c>
      <c r="F19" s="116">
        <v>87</v>
      </c>
      <c r="G19" s="291" t="str">
        <f t="shared" si="0"/>
        <v>Tốt</v>
      </c>
      <c r="H19" s="293"/>
    </row>
    <row r="20" spans="1:8" x14ac:dyDescent="0.25">
      <c r="A20" s="68">
        <v>10</v>
      </c>
      <c r="B20" s="68">
        <v>10</v>
      </c>
      <c r="C20" s="289" t="s">
        <v>1589</v>
      </c>
      <c r="D20" s="290" t="s">
        <v>1590</v>
      </c>
      <c r="E20" s="290" t="s">
        <v>39</v>
      </c>
      <c r="F20" s="116">
        <v>90</v>
      </c>
      <c r="G20" s="291" t="str">
        <f t="shared" si="0"/>
        <v>Xuất sắc</v>
      </c>
      <c r="H20" s="293"/>
    </row>
    <row r="21" spans="1:8" x14ac:dyDescent="0.25">
      <c r="A21" s="68">
        <v>11</v>
      </c>
      <c r="B21" s="68">
        <v>11</v>
      </c>
      <c r="C21" s="289" t="s">
        <v>1591</v>
      </c>
      <c r="D21" s="290" t="s">
        <v>1592</v>
      </c>
      <c r="E21" s="290" t="s">
        <v>40</v>
      </c>
      <c r="F21" s="116">
        <v>94</v>
      </c>
      <c r="G21" s="291" t="str">
        <f t="shared" si="0"/>
        <v>Xuất sắc</v>
      </c>
      <c r="H21" s="293"/>
    </row>
    <row r="22" spans="1:8" x14ac:dyDescent="0.25">
      <c r="A22" s="68">
        <v>12</v>
      </c>
      <c r="B22" s="68">
        <v>12</v>
      </c>
      <c r="C22" s="289" t="s">
        <v>1593</v>
      </c>
      <c r="D22" s="290" t="s">
        <v>1594</v>
      </c>
      <c r="E22" s="290" t="s">
        <v>42</v>
      </c>
      <c r="F22" s="116">
        <v>98</v>
      </c>
      <c r="G22" s="291" t="str">
        <f t="shared" si="0"/>
        <v>Xuất sắc</v>
      </c>
      <c r="H22" s="293"/>
    </row>
    <row r="23" spans="1:8" x14ac:dyDescent="0.25">
      <c r="A23" s="68">
        <v>13</v>
      </c>
      <c r="B23" s="68">
        <v>13</v>
      </c>
      <c r="C23" s="289" t="s">
        <v>1595</v>
      </c>
      <c r="D23" s="290" t="s">
        <v>1596</v>
      </c>
      <c r="E23" s="290" t="s">
        <v>14</v>
      </c>
      <c r="F23" s="116">
        <v>92</v>
      </c>
      <c r="G23" s="291" t="str">
        <f t="shared" si="0"/>
        <v>Xuất sắc</v>
      </c>
      <c r="H23" s="293"/>
    </row>
    <row r="24" spans="1:8" x14ac:dyDescent="0.25">
      <c r="A24" s="68">
        <v>14</v>
      </c>
      <c r="B24" s="68">
        <v>14</v>
      </c>
      <c r="C24" s="294" t="s">
        <v>1597</v>
      </c>
      <c r="D24" s="295" t="s">
        <v>1598</v>
      </c>
      <c r="E24" s="295" t="s">
        <v>46</v>
      </c>
      <c r="F24" s="116">
        <v>75</v>
      </c>
      <c r="G24" s="291" t="str">
        <f t="shared" si="0"/>
        <v>Khá</v>
      </c>
      <c r="H24" s="293"/>
    </row>
    <row r="25" spans="1:8" x14ac:dyDescent="0.25">
      <c r="A25" s="68">
        <v>15</v>
      </c>
      <c r="B25" s="68">
        <v>15</v>
      </c>
      <c r="C25" s="289" t="s">
        <v>1599</v>
      </c>
      <c r="D25" s="290" t="s">
        <v>1600</v>
      </c>
      <c r="E25" s="290" t="s">
        <v>107</v>
      </c>
      <c r="F25" s="116">
        <v>75</v>
      </c>
      <c r="G25" s="291" t="str">
        <f t="shared" si="0"/>
        <v>Khá</v>
      </c>
      <c r="H25" s="293"/>
    </row>
    <row r="26" spans="1:8" x14ac:dyDescent="0.25">
      <c r="A26" s="68">
        <v>16</v>
      </c>
      <c r="B26" s="68">
        <v>16</v>
      </c>
      <c r="C26" s="289" t="s">
        <v>1601</v>
      </c>
      <c r="D26" s="290" t="s">
        <v>1602</v>
      </c>
      <c r="E26" s="290" t="s">
        <v>147</v>
      </c>
      <c r="F26" s="116">
        <v>68</v>
      </c>
      <c r="G26" s="291" t="str">
        <f t="shared" si="0"/>
        <v>Khá</v>
      </c>
      <c r="H26" s="293"/>
    </row>
    <row r="27" spans="1:8" x14ac:dyDescent="0.25">
      <c r="A27" s="68">
        <v>17</v>
      </c>
      <c r="B27" s="68">
        <v>17</v>
      </c>
      <c r="C27" s="294" t="s">
        <v>1603</v>
      </c>
      <c r="D27" s="295" t="s">
        <v>1604</v>
      </c>
      <c r="E27" s="295" t="s">
        <v>53</v>
      </c>
      <c r="F27" s="116">
        <v>74</v>
      </c>
      <c r="G27" s="291" t="str">
        <f t="shared" si="0"/>
        <v>Khá</v>
      </c>
      <c r="H27" s="293"/>
    </row>
    <row r="28" spans="1:8" x14ac:dyDescent="0.25">
      <c r="A28" s="68">
        <v>18</v>
      </c>
      <c r="B28" s="68">
        <v>18</v>
      </c>
      <c r="C28" s="289" t="s">
        <v>1605</v>
      </c>
      <c r="D28" s="290" t="s">
        <v>1606</v>
      </c>
      <c r="E28" s="290" t="s">
        <v>96</v>
      </c>
      <c r="F28" s="116">
        <v>90</v>
      </c>
      <c r="G28" s="291" t="str">
        <f t="shared" si="0"/>
        <v>Xuất sắc</v>
      </c>
      <c r="H28" s="293"/>
    </row>
    <row r="29" spans="1:8" x14ac:dyDescent="0.25">
      <c r="A29" s="68">
        <v>19</v>
      </c>
      <c r="B29" s="68">
        <v>19</v>
      </c>
      <c r="C29" s="289" t="s">
        <v>1607</v>
      </c>
      <c r="D29" s="290" t="s">
        <v>1578</v>
      </c>
      <c r="E29" s="290" t="s">
        <v>96</v>
      </c>
      <c r="F29" s="116">
        <v>86</v>
      </c>
      <c r="G29" s="291" t="str">
        <f t="shared" si="0"/>
        <v>Tốt</v>
      </c>
      <c r="H29" s="293"/>
    </row>
    <row r="30" spans="1:8" x14ac:dyDescent="0.25">
      <c r="A30" s="68">
        <v>20</v>
      </c>
      <c r="B30" s="68">
        <v>20</v>
      </c>
      <c r="C30" s="289" t="s">
        <v>1608</v>
      </c>
      <c r="D30" s="290" t="s">
        <v>1609</v>
      </c>
      <c r="E30" s="290" t="s">
        <v>54</v>
      </c>
      <c r="F30" s="116">
        <v>98</v>
      </c>
      <c r="G30" s="291" t="str">
        <f t="shared" si="0"/>
        <v>Xuất sắc</v>
      </c>
      <c r="H30" s="293"/>
    </row>
    <row r="31" spans="1:8" x14ac:dyDescent="0.25">
      <c r="A31" s="68">
        <v>21</v>
      </c>
      <c r="B31" s="68">
        <v>21</v>
      </c>
      <c r="C31" s="294" t="s">
        <v>1610</v>
      </c>
      <c r="D31" s="295" t="s">
        <v>1611</v>
      </c>
      <c r="E31" s="295" t="s">
        <v>7</v>
      </c>
      <c r="F31" s="116">
        <v>77</v>
      </c>
      <c r="G31" s="291" t="str">
        <f t="shared" si="0"/>
        <v>Khá</v>
      </c>
      <c r="H31" s="293"/>
    </row>
    <row r="32" spans="1:8" x14ac:dyDescent="0.25">
      <c r="A32" s="68">
        <v>22</v>
      </c>
      <c r="B32" s="68">
        <v>22</v>
      </c>
      <c r="C32" s="289" t="s">
        <v>1612</v>
      </c>
      <c r="D32" s="290" t="s">
        <v>1613</v>
      </c>
      <c r="E32" s="290" t="s">
        <v>7</v>
      </c>
      <c r="F32" s="116">
        <v>89</v>
      </c>
      <c r="G32" s="291" t="str">
        <f t="shared" si="0"/>
        <v>Tốt</v>
      </c>
      <c r="H32" s="293"/>
    </row>
    <row r="33" spans="1:8" x14ac:dyDescent="0.25">
      <c r="A33" s="68">
        <v>23</v>
      </c>
      <c r="B33" s="68">
        <v>23</v>
      </c>
      <c r="C33" s="289" t="s">
        <v>1614</v>
      </c>
      <c r="D33" s="290" t="s">
        <v>1615</v>
      </c>
      <c r="E33" s="290" t="s">
        <v>7</v>
      </c>
      <c r="F33" s="116">
        <v>85</v>
      </c>
      <c r="G33" s="291" t="str">
        <f t="shared" si="0"/>
        <v>Tốt</v>
      </c>
      <c r="H33" s="293"/>
    </row>
    <row r="34" spans="1:8" x14ac:dyDescent="0.25">
      <c r="A34" s="68">
        <v>24</v>
      </c>
      <c r="B34" s="68">
        <v>24</v>
      </c>
      <c r="C34" s="294" t="s">
        <v>1616</v>
      </c>
      <c r="D34" s="295" t="s">
        <v>1617</v>
      </c>
      <c r="E34" s="295" t="s">
        <v>24</v>
      </c>
      <c r="F34" s="116">
        <v>78</v>
      </c>
      <c r="G34" s="291" t="str">
        <f t="shared" si="0"/>
        <v>Khá</v>
      </c>
      <c r="H34" s="293"/>
    </row>
    <row r="35" spans="1:8" x14ac:dyDescent="0.25">
      <c r="A35" s="68">
        <v>25</v>
      </c>
      <c r="B35" s="68">
        <v>25</v>
      </c>
      <c r="C35" s="289" t="s">
        <v>1618</v>
      </c>
      <c r="D35" s="290" t="s">
        <v>1619</v>
      </c>
      <c r="E35" s="290" t="s">
        <v>1620</v>
      </c>
      <c r="F35" s="116">
        <v>87</v>
      </c>
      <c r="G35" s="291" t="str">
        <f t="shared" si="0"/>
        <v>Tốt</v>
      </c>
      <c r="H35" s="293"/>
    </row>
    <row r="36" spans="1:8" x14ac:dyDescent="0.25">
      <c r="A36" s="68">
        <v>26</v>
      </c>
      <c r="B36" s="68">
        <v>26</v>
      </c>
      <c r="C36" s="289" t="s">
        <v>1621</v>
      </c>
      <c r="D36" s="290" t="s">
        <v>1622</v>
      </c>
      <c r="E36" s="290" t="s">
        <v>139</v>
      </c>
      <c r="F36" s="116">
        <v>90</v>
      </c>
      <c r="G36" s="291" t="str">
        <f t="shared" si="0"/>
        <v>Xuất sắc</v>
      </c>
      <c r="H36" s="293"/>
    </row>
    <row r="37" spans="1:8" x14ac:dyDescent="0.25">
      <c r="A37" s="68">
        <v>27</v>
      </c>
      <c r="B37" s="68">
        <v>27</v>
      </c>
      <c r="C37" s="289" t="s">
        <v>1623</v>
      </c>
      <c r="D37" s="290" t="s">
        <v>1624</v>
      </c>
      <c r="E37" s="290" t="s">
        <v>1625</v>
      </c>
      <c r="F37" s="116">
        <v>83</v>
      </c>
      <c r="G37" s="291" t="str">
        <f t="shared" si="0"/>
        <v>Tốt</v>
      </c>
      <c r="H37" s="293"/>
    </row>
    <row r="38" spans="1:8" x14ac:dyDescent="0.25">
      <c r="A38" s="68">
        <v>28</v>
      </c>
      <c r="B38" s="68">
        <v>28</v>
      </c>
      <c r="C38" s="289" t="s">
        <v>1626</v>
      </c>
      <c r="D38" s="290" t="s">
        <v>1627</v>
      </c>
      <c r="E38" s="290" t="s">
        <v>25</v>
      </c>
      <c r="F38" s="116">
        <v>71</v>
      </c>
      <c r="G38" s="291" t="str">
        <f t="shared" si="0"/>
        <v>Khá</v>
      </c>
      <c r="H38" s="293"/>
    </row>
    <row r="39" spans="1:8" x14ac:dyDescent="0.25">
      <c r="A39" s="68">
        <v>29</v>
      </c>
      <c r="B39" s="68">
        <v>29</v>
      </c>
      <c r="C39" s="289" t="s">
        <v>1628</v>
      </c>
      <c r="D39" s="290" t="s">
        <v>1629</v>
      </c>
      <c r="E39" s="290" t="s">
        <v>190</v>
      </c>
      <c r="F39" s="116">
        <v>68</v>
      </c>
      <c r="G39" s="291" t="str">
        <f t="shared" si="0"/>
        <v>Khá</v>
      </c>
      <c r="H39" s="293"/>
    </row>
    <row r="40" spans="1:8" x14ac:dyDescent="0.25">
      <c r="A40" s="68">
        <v>30</v>
      </c>
      <c r="B40" s="68">
        <v>30</v>
      </c>
      <c r="C40" s="289" t="s">
        <v>1630</v>
      </c>
      <c r="D40" s="290" t="s">
        <v>1631</v>
      </c>
      <c r="E40" s="290" t="s">
        <v>10</v>
      </c>
      <c r="F40" s="116">
        <v>76</v>
      </c>
      <c r="G40" s="291" t="str">
        <f t="shared" si="0"/>
        <v>Khá</v>
      </c>
      <c r="H40" s="293"/>
    </row>
    <row r="41" spans="1:8" x14ac:dyDescent="0.25">
      <c r="A41" s="68">
        <v>31</v>
      </c>
      <c r="B41" s="68">
        <v>31</v>
      </c>
      <c r="C41" s="289" t="s">
        <v>1632</v>
      </c>
      <c r="D41" s="290" t="s">
        <v>1633</v>
      </c>
      <c r="E41" s="290" t="s">
        <v>164</v>
      </c>
      <c r="F41" s="116">
        <v>76</v>
      </c>
      <c r="G41" s="291" t="str">
        <f t="shared" si="0"/>
        <v>Khá</v>
      </c>
      <c r="H41" s="293"/>
    </row>
    <row r="42" spans="1:8" x14ac:dyDescent="0.25">
      <c r="A42" s="68">
        <v>32</v>
      </c>
      <c r="B42" s="68">
        <v>32</v>
      </c>
      <c r="C42" s="289" t="s">
        <v>1634</v>
      </c>
      <c r="D42" s="290" t="s">
        <v>1635</v>
      </c>
      <c r="E42" s="290" t="s">
        <v>59</v>
      </c>
      <c r="F42" s="116">
        <v>80</v>
      </c>
      <c r="G42" s="291" t="str">
        <f t="shared" si="0"/>
        <v>Tốt</v>
      </c>
      <c r="H42" s="293"/>
    </row>
    <row r="43" spans="1:8" x14ac:dyDescent="0.25">
      <c r="A43" s="68">
        <v>33</v>
      </c>
      <c r="B43" s="68">
        <v>33</v>
      </c>
      <c r="C43" s="289" t="s">
        <v>1636</v>
      </c>
      <c r="D43" s="290" t="s">
        <v>1637</v>
      </c>
      <c r="E43" s="290" t="s">
        <v>59</v>
      </c>
      <c r="F43" s="116">
        <v>78</v>
      </c>
      <c r="G43" s="291" t="str">
        <f t="shared" si="0"/>
        <v>Khá</v>
      </c>
      <c r="H43" s="293"/>
    </row>
    <row r="44" spans="1:8" x14ac:dyDescent="0.25">
      <c r="A44" s="68">
        <v>34</v>
      </c>
      <c r="B44" s="68">
        <v>34</v>
      </c>
      <c r="C44" s="289" t="s">
        <v>1638</v>
      </c>
      <c r="D44" s="290" t="s">
        <v>1639</v>
      </c>
      <c r="E44" s="290" t="s">
        <v>115</v>
      </c>
      <c r="F44" s="116">
        <v>98</v>
      </c>
      <c r="G44" s="291" t="str">
        <f t="shared" si="0"/>
        <v>Xuất sắc</v>
      </c>
      <c r="H44" s="293"/>
    </row>
    <row r="45" spans="1:8" x14ac:dyDescent="0.25">
      <c r="A45" s="68">
        <v>35</v>
      </c>
      <c r="B45" s="68">
        <v>35</v>
      </c>
      <c r="C45" s="289" t="s">
        <v>1640</v>
      </c>
      <c r="D45" s="290" t="s">
        <v>1641</v>
      </c>
      <c r="E45" s="290" t="s">
        <v>62</v>
      </c>
      <c r="F45" s="116">
        <v>89</v>
      </c>
      <c r="G45" s="291" t="str">
        <f t="shared" si="0"/>
        <v>Tốt</v>
      </c>
      <c r="H45" s="293"/>
    </row>
    <row r="46" spans="1:8" x14ac:dyDescent="0.25">
      <c r="A46" s="68">
        <v>36</v>
      </c>
      <c r="B46" s="68">
        <v>36</v>
      </c>
      <c r="C46" s="289" t="s">
        <v>1642</v>
      </c>
      <c r="D46" s="290" t="s">
        <v>1643</v>
      </c>
      <c r="E46" s="290" t="s">
        <v>11</v>
      </c>
      <c r="F46" s="116">
        <v>70</v>
      </c>
      <c r="G46" s="291" t="str">
        <f t="shared" si="0"/>
        <v>Khá</v>
      </c>
      <c r="H46" s="293"/>
    </row>
    <row r="47" spans="1:8" x14ac:dyDescent="0.25">
      <c r="A47" s="68">
        <v>37</v>
      </c>
      <c r="B47" s="68">
        <v>37</v>
      </c>
      <c r="C47" s="289" t="s">
        <v>1644</v>
      </c>
      <c r="D47" s="290" t="s">
        <v>1645</v>
      </c>
      <c r="E47" s="290" t="s">
        <v>117</v>
      </c>
      <c r="F47" s="116">
        <v>97</v>
      </c>
      <c r="G47" s="291" t="str">
        <f t="shared" si="0"/>
        <v>Xuất sắc</v>
      </c>
      <c r="H47" s="293"/>
    </row>
    <row r="48" spans="1:8" x14ac:dyDescent="0.25">
      <c r="A48" s="68">
        <v>38</v>
      </c>
      <c r="B48" s="68">
        <v>38</v>
      </c>
      <c r="C48" s="289" t="s">
        <v>1646</v>
      </c>
      <c r="D48" s="290" t="s">
        <v>1647</v>
      </c>
      <c r="E48" s="290" t="s">
        <v>23</v>
      </c>
      <c r="F48" s="116">
        <v>81</v>
      </c>
      <c r="G48" s="291" t="str">
        <f t="shared" si="0"/>
        <v>Tốt</v>
      </c>
      <c r="H48" s="293"/>
    </row>
    <row r="49" spans="1:8" x14ac:dyDescent="0.25">
      <c r="A49" s="68">
        <v>39</v>
      </c>
      <c r="B49" s="68">
        <v>39</v>
      </c>
      <c r="C49" s="289" t="s">
        <v>1648</v>
      </c>
      <c r="D49" s="290" t="s">
        <v>1649</v>
      </c>
      <c r="E49" s="290" t="s">
        <v>119</v>
      </c>
      <c r="F49" s="116">
        <v>100</v>
      </c>
      <c r="G49" s="291" t="str">
        <f t="shared" si="0"/>
        <v>Xuất sắc</v>
      </c>
      <c r="H49" s="293"/>
    </row>
    <row r="50" spans="1:8" x14ac:dyDescent="0.25">
      <c r="A50" s="296" t="s">
        <v>1650</v>
      </c>
      <c r="B50" s="296"/>
      <c r="C50" s="296"/>
      <c r="D50" s="296"/>
      <c r="E50" s="297"/>
      <c r="F50" s="298"/>
      <c r="G50" s="291"/>
      <c r="H50" s="299"/>
    </row>
    <row r="51" spans="1:8" x14ac:dyDescent="0.25">
      <c r="A51" s="300">
        <v>40</v>
      </c>
      <c r="B51" s="300">
        <v>1</v>
      </c>
      <c r="C51" s="301" t="s">
        <v>1651</v>
      </c>
      <c r="D51" s="302" t="s">
        <v>1652</v>
      </c>
      <c r="E51" s="302" t="s">
        <v>33</v>
      </c>
      <c r="F51" s="291">
        <v>90</v>
      </c>
      <c r="G51" s="291" t="str">
        <f t="shared" si="0"/>
        <v>Xuất sắc</v>
      </c>
      <c r="H51" s="299"/>
    </row>
    <row r="52" spans="1:8" x14ac:dyDescent="0.25">
      <c r="A52" s="300">
        <v>41</v>
      </c>
      <c r="B52" s="300">
        <v>2</v>
      </c>
      <c r="C52" s="301" t="s">
        <v>1653</v>
      </c>
      <c r="D52" s="302" t="s">
        <v>67</v>
      </c>
      <c r="E52" s="302" t="s">
        <v>33</v>
      </c>
      <c r="F52" s="291">
        <v>80</v>
      </c>
      <c r="G52" s="291" t="str">
        <f t="shared" si="0"/>
        <v>Tốt</v>
      </c>
      <c r="H52" s="299"/>
    </row>
    <row r="53" spans="1:8" x14ac:dyDescent="0.25">
      <c r="A53" s="300">
        <v>42</v>
      </c>
      <c r="B53" s="300">
        <v>3</v>
      </c>
      <c r="C53" s="301" t="s">
        <v>1654</v>
      </c>
      <c r="D53" s="302" t="s">
        <v>76</v>
      </c>
      <c r="E53" s="302" t="s">
        <v>33</v>
      </c>
      <c r="F53" s="291">
        <v>60</v>
      </c>
      <c r="G53" s="291" t="str">
        <f t="shared" si="0"/>
        <v>Trung bình</v>
      </c>
      <c r="H53" s="299"/>
    </row>
    <row r="54" spans="1:8" x14ac:dyDescent="0.25">
      <c r="A54" s="300">
        <v>43</v>
      </c>
      <c r="B54" s="300">
        <v>4</v>
      </c>
      <c r="C54" s="301" t="s">
        <v>1655</v>
      </c>
      <c r="D54" s="302" t="s">
        <v>1656</v>
      </c>
      <c r="E54" s="302" t="s">
        <v>33</v>
      </c>
      <c r="F54" s="291">
        <v>82</v>
      </c>
      <c r="G54" s="291" t="str">
        <f t="shared" si="0"/>
        <v>Tốt</v>
      </c>
      <c r="H54" s="299"/>
    </row>
    <row r="55" spans="1:8" x14ac:dyDescent="0.25">
      <c r="A55" s="300">
        <v>44</v>
      </c>
      <c r="B55" s="300">
        <v>5</v>
      </c>
      <c r="C55" s="301" t="s">
        <v>1657</v>
      </c>
      <c r="D55" s="302" t="s">
        <v>1658</v>
      </c>
      <c r="E55" s="302" t="s">
        <v>5</v>
      </c>
      <c r="F55" s="291">
        <v>73</v>
      </c>
      <c r="G55" s="291" t="str">
        <f t="shared" si="0"/>
        <v>Khá</v>
      </c>
      <c r="H55" s="299"/>
    </row>
    <row r="56" spans="1:8" x14ac:dyDescent="0.25">
      <c r="A56" s="300">
        <v>45</v>
      </c>
      <c r="B56" s="300">
        <v>6</v>
      </c>
      <c r="C56" s="301" t="s">
        <v>1659</v>
      </c>
      <c r="D56" s="302" t="s">
        <v>249</v>
      </c>
      <c r="E56" s="302" t="s">
        <v>1334</v>
      </c>
      <c r="F56" s="291">
        <v>85</v>
      </c>
      <c r="G56" s="291" t="str">
        <f t="shared" si="0"/>
        <v>Tốt</v>
      </c>
      <c r="H56" s="299"/>
    </row>
    <row r="57" spans="1:8" x14ac:dyDescent="0.25">
      <c r="A57" s="300">
        <v>46</v>
      </c>
      <c r="B57" s="300">
        <v>7</v>
      </c>
      <c r="C57" s="301" t="s">
        <v>1660</v>
      </c>
      <c r="D57" s="302" t="s">
        <v>1661</v>
      </c>
      <c r="E57" s="302" t="s">
        <v>195</v>
      </c>
      <c r="F57" s="291">
        <v>80</v>
      </c>
      <c r="G57" s="291" t="str">
        <f t="shared" si="0"/>
        <v>Tốt</v>
      </c>
      <c r="H57" s="299"/>
    </row>
    <row r="58" spans="1:8" x14ac:dyDescent="0.25">
      <c r="A58" s="300">
        <v>47</v>
      </c>
      <c r="B58" s="300">
        <v>8</v>
      </c>
      <c r="C58" s="301" t="s">
        <v>1662</v>
      </c>
      <c r="D58" s="302" t="s">
        <v>1663</v>
      </c>
      <c r="E58" s="302" t="s">
        <v>38</v>
      </c>
      <c r="F58" s="291">
        <v>100</v>
      </c>
      <c r="G58" s="291" t="str">
        <f t="shared" si="0"/>
        <v>Xuất sắc</v>
      </c>
      <c r="H58" s="299"/>
    </row>
    <row r="59" spans="1:8" x14ac:dyDescent="0.25">
      <c r="A59" s="300">
        <v>48</v>
      </c>
      <c r="B59" s="300">
        <v>9</v>
      </c>
      <c r="C59" s="301" t="s">
        <v>1664</v>
      </c>
      <c r="D59" s="302" t="s">
        <v>153</v>
      </c>
      <c r="E59" s="302" t="s">
        <v>167</v>
      </c>
      <c r="F59" s="291">
        <v>82</v>
      </c>
      <c r="G59" s="291" t="str">
        <f t="shared" si="0"/>
        <v>Tốt</v>
      </c>
      <c r="H59" s="299"/>
    </row>
    <row r="60" spans="1:8" x14ac:dyDescent="0.25">
      <c r="A60" s="300">
        <v>49</v>
      </c>
      <c r="B60" s="300">
        <v>10</v>
      </c>
      <c r="C60" s="301" t="s">
        <v>1665</v>
      </c>
      <c r="D60" s="302" t="s">
        <v>160</v>
      </c>
      <c r="E60" s="302" t="s">
        <v>46</v>
      </c>
      <c r="F60" s="291">
        <v>74</v>
      </c>
      <c r="G60" s="291" t="str">
        <f t="shared" si="0"/>
        <v>Khá</v>
      </c>
      <c r="H60" s="299"/>
    </row>
    <row r="61" spans="1:8" x14ac:dyDescent="0.25">
      <c r="A61" s="300">
        <v>50</v>
      </c>
      <c r="B61" s="300">
        <v>11</v>
      </c>
      <c r="C61" s="301" t="s">
        <v>1666</v>
      </c>
      <c r="D61" s="302" t="s">
        <v>17</v>
      </c>
      <c r="E61" s="302" t="s">
        <v>107</v>
      </c>
      <c r="F61" s="291">
        <v>69</v>
      </c>
      <c r="G61" s="291" t="str">
        <f t="shared" si="0"/>
        <v>Khá</v>
      </c>
      <c r="H61" s="299"/>
    </row>
    <row r="62" spans="1:8" x14ac:dyDescent="0.25">
      <c r="A62" s="300">
        <v>51</v>
      </c>
      <c r="B62" s="300">
        <v>12</v>
      </c>
      <c r="C62" s="301" t="s">
        <v>1667</v>
      </c>
      <c r="D62" s="302" t="s">
        <v>1668</v>
      </c>
      <c r="E62" s="302" t="s">
        <v>20</v>
      </c>
      <c r="F62" s="291">
        <v>82</v>
      </c>
      <c r="G62" s="291" t="str">
        <f t="shared" si="0"/>
        <v>Tốt</v>
      </c>
      <c r="H62" s="299"/>
    </row>
    <row r="63" spans="1:8" x14ac:dyDescent="0.25">
      <c r="A63" s="300">
        <v>52</v>
      </c>
      <c r="B63" s="300">
        <v>13</v>
      </c>
      <c r="C63" s="301" t="s">
        <v>1669</v>
      </c>
      <c r="D63" s="302" t="s">
        <v>63</v>
      </c>
      <c r="E63" s="302" t="s">
        <v>20</v>
      </c>
      <c r="F63" s="291">
        <v>82</v>
      </c>
      <c r="G63" s="291" t="str">
        <f t="shared" si="0"/>
        <v>Tốt</v>
      </c>
      <c r="H63" s="115"/>
    </row>
    <row r="64" spans="1:8" x14ac:dyDescent="0.25">
      <c r="A64" s="300">
        <v>53</v>
      </c>
      <c r="B64" s="300">
        <v>14</v>
      </c>
      <c r="C64" s="301" t="s">
        <v>1670</v>
      </c>
      <c r="D64" s="302" t="s">
        <v>45</v>
      </c>
      <c r="E64" s="302" t="s">
        <v>53</v>
      </c>
      <c r="F64" s="291">
        <v>82</v>
      </c>
      <c r="G64" s="291" t="str">
        <f t="shared" si="0"/>
        <v>Tốt</v>
      </c>
      <c r="H64" s="115"/>
    </row>
    <row r="65" spans="1:8" x14ac:dyDescent="0.25">
      <c r="A65" s="300">
        <v>54</v>
      </c>
      <c r="B65" s="300">
        <v>15</v>
      </c>
      <c r="C65" s="301" t="s">
        <v>1671</v>
      </c>
      <c r="D65" s="302" t="s">
        <v>137</v>
      </c>
      <c r="E65" s="302" t="s">
        <v>7</v>
      </c>
      <c r="F65" s="291">
        <v>60</v>
      </c>
      <c r="G65" s="291" t="str">
        <f t="shared" si="0"/>
        <v>Trung bình</v>
      </c>
      <c r="H65" s="115"/>
    </row>
    <row r="66" spans="1:8" x14ac:dyDescent="0.25">
      <c r="A66" s="300">
        <v>55</v>
      </c>
      <c r="B66" s="300">
        <v>16</v>
      </c>
      <c r="C66" s="301" t="s">
        <v>1672</v>
      </c>
      <c r="D66" s="302" t="s">
        <v>1673</v>
      </c>
      <c r="E66" s="302" t="s">
        <v>7</v>
      </c>
      <c r="F66" s="291">
        <v>90</v>
      </c>
      <c r="G66" s="291" t="str">
        <f t="shared" si="0"/>
        <v>Xuất sắc</v>
      </c>
      <c r="H66" s="115"/>
    </row>
    <row r="67" spans="1:8" x14ac:dyDescent="0.25">
      <c r="A67" s="300">
        <v>56</v>
      </c>
      <c r="B67" s="300">
        <v>17</v>
      </c>
      <c r="C67" s="301" t="s">
        <v>1674</v>
      </c>
      <c r="D67" s="302" t="s">
        <v>662</v>
      </c>
      <c r="E67" s="302" t="s">
        <v>7</v>
      </c>
      <c r="F67" s="291">
        <v>30</v>
      </c>
      <c r="G67" s="291" t="str">
        <f t="shared" si="0"/>
        <v>Kém</v>
      </c>
      <c r="H67" s="115" t="s">
        <v>2540</v>
      </c>
    </row>
    <row r="68" spans="1:8" x14ac:dyDescent="0.25">
      <c r="A68" s="300">
        <v>57</v>
      </c>
      <c r="B68" s="300">
        <v>18</v>
      </c>
      <c r="C68" s="301" t="s">
        <v>1675</v>
      </c>
      <c r="D68" s="303" t="s">
        <v>1676</v>
      </c>
      <c r="E68" s="303" t="s">
        <v>24</v>
      </c>
      <c r="F68" s="291">
        <v>74</v>
      </c>
      <c r="G68" s="291" t="str">
        <f t="shared" si="0"/>
        <v>Khá</v>
      </c>
      <c r="H68" s="115"/>
    </row>
    <row r="69" spans="1:8" x14ac:dyDescent="0.25">
      <c r="A69" s="300">
        <v>58</v>
      </c>
      <c r="B69" s="300">
        <v>19</v>
      </c>
      <c r="C69" s="301" t="s">
        <v>1677</v>
      </c>
      <c r="D69" s="302" t="s">
        <v>1678</v>
      </c>
      <c r="E69" s="302" t="s">
        <v>24</v>
      </c>
      <c r="F69" s="291">
        <v>60</v>
      </c>
      <c r="G69" s="291" t="str">
        <f t="shared" si="0"/>
        <v>Trung bình</v>
      </c>
      <c r="H69" s="115"/>
    </row>
    <row r="70" spans="1:8" x14ac:dyDescent="0.25">
      <c r="A70" s="300">
        <v>59</v>
      </c>
      <c r="B70" s="300">
        <v>20</v>
      </c>
      <c r="C70" s="301" t="s">
        <v>1679</v>
      </c>
      <c r="D70" s="302" t="s">
        <v>223</v>
      </c>
      <c r="E70" s="302" t="s">
        <v>1680</v>
      </c>
      <c r="F70" s="291">
        <v>100</v>
      </c>
      <c r="G70" s="291" t="str">
        <f t="shared" si="0"/>
        <v>Xuất sắc</v>
      </c>
      <c r="H70" s="115"/>
    </row>
    <row r="71" spans="1:8" x14ac:dyDescent="0.25">
      <c r="A71" s="300">
        <v>60</v>
      </c>
      <c r="B71" s="300">
        <v>21</v>
      </c>
      <c r="C71" s="301" t="s">
        <v>1681</v>
      </c>
      <c r="D71" s="302" t="s">
        <v>1682</v>
      </c>
      <c r="E71" s="302" t="s">
        <v>21</v>
      </c>
      <c r="F71" s="291">
        <v>88</v>
      </c>
      <c r="G71" s="291" t="str">
        <f t="shared" si="0"/>
        <v>Tốt</v>
      </c>
      <c r="H71" s="304"/>
    </row>
    <row r="72" spans="1:8" x14ac:dyDescent="0.25">
      <c r="A72" s="300">
        <v>61</v>
      </c>
      <c r="B72" s="300">
        <v>22</v>
      </c>
      <c r="C72" s="301" t="s">
        <v>1683</v>
      </c>
      <c r="D72" s="302" t="s">
        <v>1684</v>
      </c>
      <c r="E72" s="302" t="s">
        <v>21</v>
      </c>
      <c r="F72" s="291">
        <v>75</v>
      </c>
      <c r="G72" s="291" t="str">
        <f t="shared" si="0"/>
        <v>Khá</v>
      </c>
      <c r="H72" s="115"/>
    </row>
    <row r="73" spans="1:8" x14ac:dyDescent="0.25">
      <c r="A73" s="300">
        <v>62</v>
      </c>
      <c r="B73" s="300">
        <v>23</v>
      </c>
      <c r="C73" s="301" t="s">
        <v>1685</v>
      </c>
      <c r="D73" s="302" t="s">
        <v>148</v>
      </c>
      <c r="E73" s="302" t="s">
        <v>149</v>
      </c>
      <c r="F73" s="291">
        <v>88</v>
      </c>
      <c r="G73" s="291" t="str">
        <f t="shared" si="0"/>
        <v>Tốt</v>
      </c>
      <c r="H73" s="115"/>
    </row>
    <row r="74" spans="1:8" x14ac:dyDescent="0.25">
      <c r="A74" s="300">
        <v>63</v>
      </c>
      <c r="B74" s="300">
        <v>24</v>
      </c>
      <c r="C74" s="301" t="s">
        <v>1686</v>
      </c>
      <c r="D74" s="302" t="s">
        <v>45</v>
      </c>
      <c r="E74" s="302" t="s">
        <v>149</v>
      </c>
      <c r="F74" s="291">
        <v>75</v>
      </c>
      <c r="G74" s="291" t="str">
        <f t="shared" si="0"/>
        <v>Khá</v>
      </c>
      <c r="H74" s="115"/>
    </row>
    <row r="75" spans="1:8" x14ac:dyDescent="0.25">
      <c r="A75" s="300">
        <v>64</v>
      </c>
      <c r="B75" s="300">
        <v>25</v>
      </c>
      <c r="C75" s="301" t="s">
        <v>1687</v>
      </c>
      <c r="D75" s="302" t="s">
        <v>1688</v>
      </c>
      <c r="E75" s="302" t="s">
        <v>169</v>
      </c>
      <c r="F75" s="291">
        <v>73</v>
      </c>
      <c r="G75" s="291" t="str">
        <f t="shared" si="0"/>
        <v>Khá</v>
      </c>
      <c r="H75" s="115"/>
    </row>
    <row r="76" spans="1:8" x14ac:dyDescent="0.25">
      <c r="A76" s="300">
        <v>65</v>
      </c>
      <c r="B76" s="300">
        <v>26</v>
      </c>
      <c r="C76" s="301" t="s">
        <v>1689</v>
      </c>
      <c r="D76" s="302" t="s">
        <v>1384</v>
      </c>
      <c r="E76" s="302" t="s">
        <v>169</v>
      </c>
      <c r="F76" s="291">
        <v>92</v>
      </c>
      <c r="G76" s="291" t="str">
        <f t="shared" ref="G76:G139" si="1">IF(F76&gt;=90,"Xuất sắc", IF(F76&gt;=80,"Tốt",IF(F76&gt;=65,"Khá",IF(F76&gt;=50,"Trung bình",IF(F76&gt;=35,"Yếu","Kém")))))</f>
        <v>Xuất sắc</v>
      </c>
      <c r="H76" s="115"/>
    </row>
    <row r="77" spans="1:8" x14ac:dyDescent="0.25">
      <c r="A77" s="300">
        <v>66</v>
      </c>
      <c r="B77" s="300">
        <v>27</v>
      </c>
      <c r="C77" s="301" t="s">
        <v>1690</v>
      </c>
      <c r="D77" s="302" t="s">
        <v>55</v>
      </c>
      <c r="E77" s="302" t="s">
        <v>155</v>
      </c>
      <c r="F77" s="291">
        <v>85</v>
      </c>
      <c r="G77" s="291" t="str">
        <f t="shared" si="1"/>
        <v>Tốt</v>
      </c>
      <c r="H77" s="115"/>
    </row>
    <row r="78" spans="1:8" x14ac:dyDescent="0.25">
      <c r="A78" s="300">
        <v>67</v>
      </c>
      <c r="B78" s="300">
        <v>28</v>
      </c>
      <c r="C78" s="301" t="s">
        <v>1691</v>
      </c>
      <c r="D78" s="305" t="s">
        <v>43</v>
      </c>
      <c r="E78" s="305" t="s">
        <v>9</v>
      </c>
      <c r="F78" s="291">
        <v>88</v>
      </c>
      <c r="G78" s="291" t="str">
        <f t="shared" si="1"/>
        <v>Tốt</v>
      </c>
      <c r="H78" s="115"/>
    </row>
    <row r="79" spans="1:8" x14ac:dyDescent="0.25">
      <c r="A79" s="300">
        <v>68</v>
      </c>
      <c r="B79" s="300">
        <v>29</v>
      </c>
      <c r="C79" s="301" t="s">
        <v>1692</v>
      </c>
      <c r="D79" s="302" t="s">
        <v>17</v>
      </c>
      <c r="E79" s="302" t="s">
        <v>9</v>
      </c>
      <c r="F79" s="291">
        <v>75</v>
      </c>
      <c r="G79" s="291" t="str">
        <f t="shared" si="1"/>
        <v>Khá</v>
      </c>
      <c r="H79" s="115"/>
    </row>
    <row r="80" spans="1:8" x14ac:dyDescent="0.25">
      <c r="A80" s="300">
        <v>69</v>
      </c>
      <c r="B80" s="300">
        <v>30</v>
      </c>
      <c r="C80" s="301" t="s">
        <v>1693</v>
      </c>
      <c r="D80" s="303" t="s">
        <v>1086</v>
      </c>
      <c r="E80" s="303" t="s">
        <v>233</v>
      </c>
      <c r="F80" s="291">
        <v>30</v>
      </c>
      <c r="G80" s="291" t="str">
        <f t="shared" si="1"/>
        <v>Kém</v>
      </c>
      <c r="H80" s="115" t="s">
        <v>2540</v>
      </c>
    </row>
    <row r="81" spans="1:8" x14ac:dyDescent="0.25">
      <c r="A81" s="300">
        <v>70</v>
      </c>
      <c r="B81" s="300">
        <v>31</v>
      </c>
      <c r="C81" s="301" t="s">
        <v>1694</v>
      </c>
      <c r="D81" s="302" t="s">
        <v>1695</v>
      </c>
      <c r="E81" s="302" t="s">
        <v>57</v>
      </c>
      <c r="F81" s="291">
        <v>85</v>
      </c>
      <c r="G81" s="291" t="str">
        <f t="shared" si="1"/>
        <v>Tốt</v>
      </c>
      <c r="H81" s="115"/>
    </row>
    <row r="82" spans="1:8" x14ac:dyDescent="0.25">
      <c r="A82" s="300">
        <v>71</v>
      </c>
      <c r="B82" s="300">
        <v>32</v>
      </c>
      <c r="C82" s="301" t="s">
        <v>1696</v>
      </c>
      <c r="D82" s="302" t="s">
        <v>537</v>
      </c>
      <c r="E82" s="302" t="s">
        <v>57</v>
      </c>
      <c r="F82" s="291">
        <v>70</v>
      </c>
      <c r="G82" s="291" t="str">
        <f t="shared" si="1"/>
        <v>Khá</v>
      </c>
      <c r="H82" s="115"/>
    </row>
    <row r="83" spans="1:8" x14ac:dyDescent="0.25">
      <c r="A83" s="300">
        <v>72</v>
      </c>
      <c r="B83" s="300">
        <v>33</v>
      </c>
      <c r="C83" s="301" t="s">
        <v>1697</v>
      </c>
      <c r="D83" s="305" t="s">
        <v>1230</v>
      </c>
      <c r="E83" s="305" t="s">
        <v>81</v>
      </c>
      <c r="F83" s="291">
        <v>98</v>
      </c>
      <c r="G83" s="291" t="str">
        <f t="shared" si="1"/>
        <v>Xuất sắc</v>
      </c>
      <c r="H83" s="115"/>
    </row>
    <row r="84" spans="1:8" x14ac:dyDescent="0.25">
      <c r="A84" s="300">
        <v>73</v>
      </c>
      <c r="B84" s="300">
        <v>34</v>
      </c>
      <c r="C84" s="301" t="s">
        <v>1698</v>
      </c>
      <c r="D84" s="302" t="s">
        <v>49</v>
      </c>
      <c r="E84" s="302" t="s">
        <v>59</v>
      </c>
      <c r="F84" s="291">
        <v>92</v>
      </c>
      <c r="G84" s="291" t="str">
        <f t="shared" si="1"/>
        <v>Xuất sắc</v>
      </c>
      <c r="H84" s="115"/>
    </row>
    <row r="85" spans="1:8" x14ac:dyDescent="0.25">
      <c r="A85" s="300">
        <v>74</v>
      </c>
      <c r="B85" s="300">
        <v>35</v>
      </c>
      <c r="C85" s="301" t="s">
        <v>1699</v>
      </c>
      <c r="D85" s="302" t="s">
        <v>1700</v>
      </c>
      <c r="E85" s="302" t="s">
        <v>59</v>
      </c>
      <c r="F85" s="291">
        <v>98</v>
      </c>
      <c r="G85" s="291" t="str">
        <f t="shared" si="1"/>
        <v>Xuất sắc</v>
      </c>
      <c r="H85" s="115"/>
    </row>
    <row r="86" spans="1:8" x14ac:dyDescent="0.25">
      <c r="A86" s="300">
        <v>75</v>
      </c>
      <c r="B86" s="300">
        <v>36</v>
      </c>
      <c r="C86" s="301" t="s">
        <v>1701</v>
      </c>
      <c r="D86" s="302" t="s">
        <v>18</v>
      </c>
      <c r="E86" s="302" t="s">
        <v>59</v>
      </c>
      <c r="F86" s="291">
        <v>92</v>
      </c>
      <c r="G86" s="291" t="str">
        <f t="shared" si="1"/>
        <v>Xuất sắc</v>
      </c>
      <c r="H86" s="115"/>
    </row>
    <row r="87" spans="1:8" x14ac:dyDescent="0.25">
      <c r="A87" s="300">
        <v>76</v>
      </c>
      <c r="B87" s="300">
        <v>37</v>
      </c>
      <c r="C87" s="301" t="s">
        <v>1702</v>
      </c>
      <c r="D87" s="302" t="s">
        <v>1703</v>
      </c>
      <c r="E87" s="302" t="s">
        <v>216</v>
      </c>
      <c r="F87" s="291">
        <v>65</v>
      </c>
      <c r="G87" s="291" t="str">
        <f t="shared" si="1"/>
        <v>Khá</v>
      </c>
      <c r="H87" s="115"/>
    </row>
    <row r="88" spans="1:8" x14ac:dyDescent="0.25">
      <c r="A88" s="300">
        <v>77</v>
      </c>
      <c r="B88" s="300">
        <v>38</v>
      </c>
      <c r="C88" s="301" t="s">
        <v>1704</v>
      </c>
      <c r="D88" s="302" t="s">
        <v>75</v>
      </c>
      <c r="E88" s="302" t="s">
        <v>151</v>
      </c>
      <c r="F88" s="291">
        <v>70</v>
      </c>
      <c r="G88" s="291" t="str">
        <f t="shared" si="1"/>
        <v>Khá</v>
      </c>
      <c r="H88" s="115"/>
    </row>
    <row r="89" spans="1:8" x14ac:dyDescent="0.25">
      <c r="A89" s="300">
        <v>78</v>
      </c>
      <c r="B89" s="300">
        <v>39</v>
      </c>
      <c r="C89" s="301" t="s">
        <v>1705</v>
      </c>
      <c r="D89" s="302" t="s">
        <v>189</v>
      </c>
      <c r="E89" s="302" t="s">
        <v>22</v>
      </c>
      <c r="F89" s="291">
        <v>70</v>
      </c>
      <c r="G89" s="291" t="str">
        <f t="shared" si="1"/>
        <v>Khá</v>
      </c>
      <c r="H89" s="115"/>
    </row>
    <row r="90" spans="1:8" x14ac:dyDescent="0.25">
      <c r="A90" s="300">
        <v>79</v>
      </c>
      <c r="B90" s="300">
        <v>40</v>
      </c>
      <c r="C90" s="301" t="s">
        <v>1706</v>
      </c>
      <c r="D90" s="302" t="s">
        <v>1707</v>
      </c>
      <c r="E90" s="302" t="s">
        <v>1708</v>
      </c>
      <c r="F90" s="291">
        <v>90</v>
      </c>
      <c r="G90" s="291" t="str">
        <f t="shared" si="1"/>
        <v>Xuất sắc</v>
      </c>
      <c r="H90" s="115"/>
    </row>
    <row r="91" spans="1:8" x14ac:dyDescent="0.25">
      <c r="A91" s="300">
        <v>80</v>
      </c>
      <c r="B91" s="300">
        <v>41</v>
      </c>
      <c r="C91" s="301" t="s">
        <v>1709</v>
      </c>
      <c r="D91" s="302" t="s">
        <v>1710</v>
      </c>
      <c r="E91" s="302" t="s">
        <v>115</v>
      </c>
      <c r="F91" s="291">
        <v>70</v>
      </c>
      <c r="G91" s="291" t="str">
        <f t="shared" si="1"/>
        <v>Khá</v>
      </c>
      <c r="H91" s="115"/>
    </row>
    <row r="92" spans="1:8" x14ac:dyDescent="0.25">
      <c r="A92" s="300">
        <v>81</v>
      </c>
      <c r="B92" s="300">
        <v>42</v>
      </c>
      <c r="C92" s="301" t="s">
        <v>1711</v>
      </c>
      <c r="D92" s="302" t="s">
        <v>1712</v>
      </c>
      <c r="E92" s="302" t="s">
        <v>11</v>
      </c>
      <c r="F92" s="291">
        <v>81</v>
      </c>
      <c r="G92" s="291" t="str">
        <f t="shared" si="1"/>
        <v>Tốt</v>
      </c>
      <c r="H92" s="115"/>
    </row>
    <row r="93" spans="1:8" x14ac:dyDescent="0.25">
      <c r="A93" s="300">
        <v>82</v>
      </c>
      <c r="B93" s="300">
        <v>43</v>
      </c>
      <c r="C93" s="301" t="s">
        <v>1713</v>
      </c>
      <c r="D93" s="302" t="s">
        <v>1093</v>
      </c>
      <c r="E93" s="302" t="s">
        <v>11</v>
      </c>
      <c r="F93" s="291">
        <v>70</v>
      </c>
      <c r="G93" s="291" t="str">
        <f t="shared" si="1"/>
        <v>Khá</v>
      </c>
      <c r="H93" s="115"/>
    </row>
    <row r="94" spans="1:8" x14ac:dyDescent="0.25">
      <c r="A94" s="300">
        <v>83</v>
      </c>
      <c r="B94" s="300">
        <v>44</v>
      </c>
      <c r="C94" s="301" t="s">
        <v>1714</v>
      </c>
      <c r="D94" s="302" t="s">
        <v>1715</v>
      </c>
      <c r="E94" s="302" t="s">
        <v>299</v>
      </c>
      <c r="F94" s="291">
        <v>80</v>
      </c>
      <c r="G94" s="291" t="str">
        <f t="shared" si="1"/>
        <v>Tốt</v>
      </c>
      <c r="H94" s="115"/>
    </row>
    <row r="95" spans="1:8" x14ac:dyDescent="0.25">
      <c r="A95" s="300">
        <v>84</v>
      </c>
      <c r="B95" s="300">
        <v>45</v>
      </c>
      <c r="C95" s="301" t="s">
        <v>1716</v>
      </c>
      <c r="D95" s="302" t="s">
        <v>1717</v>
      </c>
      <c r="E95" s="302" t="s">
        <v>132</v>
      </c>
      <c r="F95" s="291">
        <v>95</v>
      </c>
      <c r="G95" s="291" t="str">
        <f t="shared" si="1"/>
        <v>Xuất sắc</v>
      </c>
      <c r="H95" s="115"/>
    </row>
    <row r="96" spans="1:8" x14ac:dyDescent="0.25">
      <c r="A96" s="300">
        <v>85</v>
      </c>
      <c r="B96" s="300">
        <v>46</v>
      </c>
      <c r="C96" s="301" t="s">
        <v>1718</v>
      </c>
      <c r="D96" s="302" t="s">
        <v>1719</v>
      </c>
      <c r="E96" s="302" t="s">
        <v>143</v>
      </c>
      <c r="F96" s="291">
        <v>90</v>
      </c>
      <c r="G96" s="291" t="str">
        <f t="shared" si="1"/>
        <v>Xuất sắc</v>
      </c>
      <c r="H96" s="115"/>
    </row>
    <row r="97" spans="1:8" x14ac:dyDescent="0.25">
      <c r="A97" s="300">
        <v>86</v>
      </c>
      <c r="B97" s="300">
        <v>47</v>
      </c>
      <c r="C97" s="301" t="s">
        <v>1720</v>
      </c>
      <c r="D97" s="302" t="s">
        <v>1721</v>
      </c>
      <c r="E97" s="302" t="s">
        <v>23</v>
      </c>
      <c r="F97" s="291">
        <v>100</v>
      </c>
      <c r="G97" s="291" t="str">
        <f t="shared" si="1"/>
        <v>Xuất sắc</v>
      </c>
      <c r="H97" s="115"/>
    </row>
    <row r="98" spans="1:8" x14ac:dyDescent="0.25">
      <c r="A98" s="300">
        <v>87</v>
      </c>
      <c r="B98" s="300">
        <v>48</v>
      </c>
      <c r="C98" s="301" t="s">
        <v>1722</v>
      </c>
      <c r="D98" s="302" t="s">
        <v>1723</v>
      </c>
      <c r="E98" s="302" t="s">
        <v>1031</v>
      </c>
      <c r="F98" s="291">
        <v>85</v>
      </c>
      <c r="G98" s="291" t="str">
        <f t="shared" si="1"/>
        <v>Tốt</v>
      </c>
      <c r="H98" s="115"/>
    </row>
    <row r="99" spans="1:8" x14ac:dyDescent="0.25">
      <c r="A99" s="300">
        <v>88</v>
      </c>
      <c r="B99" s="300">
        <v>49</v>
      </c>
      <c r="C99" s="301" t="s">
        <v>1724</v>
      </c>
      <c r="D99" s="302" t="s">
        <v>1725</v>
      </c>
      <c r="E99" s="302" t="s">
        <v>64</v>
      </c>
      <c r="F99" s="291">
        <v>82</v>
      </c>
      <c r="G99" s="291" t="str">
        <f t="shared" si="1"/>
        <v>Tốt</v>
      </c>
      <c r="H99" s="115"/>
    </row>
    <row r="100" spans="1:8" x14ac:dyDescent="0.25">
      <c r="A100" s="300">
        <v>89</v>
      </c>
      <c r="B100" s="300">
        <v>50</v>
      </c>
      <c r="C100" s="301" t="s">
        <v>1726</v>
      </c>
      <c r="D100" s="302" t="s">
        <v>1727</v>
      </c>
      <c r="E100" s="302" t="s">
        <v>64</v>
      </c>
      <c r="F100" s="291">
        <v>85</v>
      </c>
      <c r="G100" s="291" t="str">
        <f t="shared" si="1"/>
        <v>Tốt</v>
      </c>
      <c r="H100" s="115"/>
    </row>
    <row r="101" spans="1:8" x14ac:dyDescent="0.25">
      <c r="A101" s="296" t="s">
        <v>1728</v>
      </c>
      <c r="B101" s="296"/>
      <c r="C101" s="296"/>
      <c r="D101" s="296"/>
      <c r="E101" s="297"/>
      <c r="F101" s="298"/>
      <c r="G101" s="291"/>
      <c r="H101" s="299"/>
    </row>
    <row r="102" spans="1:8" x14ac:dyDescent="0.25">
      <c r="A102" s="68">
        <v>90</v>
      </c>
      <c r="B102" s="300">
        <v>1</v>
      </c>
      <c r="C102" s="301" t="s">
        <v>1729</v>
      </c>
      <c r="D102" s="301" t="s">
        <v>1730</v>
      </c>
      <c r="E102" s="301" t="s">
        <v>33</v>
      </c>
      <c r="F102" s="110">
        <v>80</v>
      </c>
      <c r="G102" s="291" t="str">
        <f t="shared" si="1"/>
        <v>Tốt</v>
      </c>
      <c r="H102" s="115"/>
    </row>
    <row r="103" spans="1:8" x14ac:dyDescent="0.25">
      <c r="A103" s="68">
        <v>91</v>
      </c>
      <c r="B103" s="300">
        <v>2</v>
      </c>
      <c r="C103" s="301" t="s">
        <v>1731</v>
      </c>
      <c r="D103" s="301" t="s">
        <v>35</v>
      </c>
      <c r="E103" s="301" t="s">
        <v>33</v>
      </c>
      <c r="F103" s="110">
        <v>86</v>
      </c>
      <c r="G103" s="291" t="str">
        <f t="shared" si="1"/>
        <v>Tốt</v>
      </c>
      <c r="H103" s="115"/>
    </row>
    <row r="104" spans="1:8" x14ac:dyDescent="0.25">
      <c r="A104" s="68">
        <v>92</v>
      </c>
      <c r="B104" s="300">
        <v>3</v>
      </c>
      <c r="C104" s="301" t="s">
        <v>1732</v>
      </c>
      <c r="D104" s="301" t="s">
        <v>201</v>
      </c>
      <c r="E104" s="301" t="s">
        <v>123</v>
      </c>
      <c r="F104" s="110">
        <v>78</v>
      </c>
      <c r="G104" s="291" t="str">
        <f t="shared" si="1"/>
        <v>Khá</v>
      </c>
      <c r="H104" s="115"/>
    </row>
    <row r="105" spans="1:8" x14ac:dyDescent="0.25">
      <c r="A105" s="68">
        <v>93</v>
      </c>
      <c r="B105" s="300">
        <v>4</v>
      </c>
      <c r="C105" s="301" t="s">
        <v>1733</v>
      </c>
      <c r="D105" s="301" t="s">
        <v>1734</v>
      </c>
      <c r="E105" s="301" t="s">
        <v>5</v>
      </c>
      <c r="F105" s="110">
        <v>85</v>
      </c>
      <c r="G105" s="291" t="str">
        <f t="shared" si="1"/>
        <v>Tốt</v>
      </c>
      <c r="H105" s="115"/>
    </row>
    <row r="106" spans="1:8" x14ac:dyDescent="0.25">
      <c r="A106" s="68">
        <v>94</v>
      </c>
      <c r="B106" s="300">
        <v>5</v>
      </c>
      <c r="C106" s="301" t="s">
        <v>1735</v>
      </c>
      <c r="D106" s="301" t="s">
        <v>1736</v>
      </c>
      <c r="E106" s="301" t="s">
        <v>257</v>
      </c>
      <c r="F106" s="110">
        <v>80</v>
      </c>
      <c r="G106" s="291" t="str">
        <f t="shared" si="1"/>
        <v>Tốt</v>
      </c>
      <c r="H106" s="115"/>
    </row>
    <row r="107" spans="1:8" x14ac:dyDescent="0.25">
      <c r="A107" s="68">
        <v>95</v>
      </c>
      <c r="B107" s="300">
        <v>6</v>
      </c>
      <c r="C107" s="301" t="s">
        <v>1737</v>
      </c>
      <c r="D107" s="301" t="s">
        <v>1557</v>
      </c>
      <c r="E107" s="301" t="s">
        <v>221</v>
      </c>
      <c r="F107" s="110">
        <v>80</v>
      </c>
      <c r="G107" s="291" t="str">
        <f t="shared" si="1"/>
        <v>Tốt</v>
      </c>
      <c r="H107" s="115"/>
    </row>
    <row r="108" spans="1:8" x14ac:dyDescent="0.25">
      <c r="A108" s="68">
        <v>96</v>
      </c>
      <c r="B108" s="300">
        <v>7</v>
      </c>
      <c r="C108" s="301" t="s">
        <v>1738</v>
      </c>
      <c r="D108" s="301" t="s">
        <v>84</v>
      </c>
      <c r="E108" s="301" t="s">
        <v>176</v>
      </c>
      <c r="F108" s="73">
        <v>69</v>
      </c>
      <c r="G108" s="291" t="str">
        <f t="shared" si="1"/>
        <v>Khá</v>
      </c>
      <c r="H108" s="115"/>
    </row>
    <row r="109" spans="1:8" x14ac:dyDescent="0.25">
      <c r="A109" s="68">
        <v>97</v>
      </c>
      <c r="B109" s="300">
        <v>8</v>
      </c>
      <c r="C109" s="306" t="s">
        <v>1739</v>
      </c>
      <c r="D109" s="306" t="s">
        <v>1740</v>
      </c>
      <c r="E109" s="306" t="s">
        <v>145</v>
      </c>
      <c r="F109" s="110">
        <v>0</v>
      </c>
      <c r="G109" s="291" t="str">
        <f t="shared" si="1"/>
        <v>Kém</v>
      </c>
      <c r="H109" s="115" t="s">
        <v>2540</v>
      </c>
    </row>
    <row r="110" spans="1:8" x14ac:dyDescent="0.25">
      <c r="A110" s="68">
        <v>98</v>
      </c>
      <c r="B110" s="300">
        <v>9</v>
      </c>
      <c r="C110" s="306" t="s">
        <v>1741</v>
      </c>
      <c r="D110" s="306" t="s">
        <v>1742</v>
      </c>
      <c r="E110" s="306" t="s">
        <v>6</v>
      </c>
      <c r="F110" s="110">
        <v>78</v>
      </c>
      <c r="G110" s="291" t="str">
        <f t="shared" si="1"/>
        <v>Khá</v>
      </c>
      <c r="H110" s="115"/>
    </row>
    <row r="111" spans="1:8" x14ac:dyDescent="0.25">
      <c r="A111" s="68">
        <v>99</v>
      </c>
      <c r="B111" s="300">
        <v>10</v>
      </c>
      <c r="C111" s="301" t="s">
        <v>1743</v>
      </c>
      <c r="D111" s="301" t="s">
        <v>1744</v>
      </c>
      <c r="E111" s="301" t="s">
        <v>46</v>
      </c>
      <c r="F111" s="110">
        <v>80</v>
      </c>
      <c r="G111" s="291" t="str">
        <f t="shared" si="1"/>
        <v>Tốt</v>
      </c>
      <c r="H111" s="115"/>
    </row>
    <row r="112" spans="1:8" x14ac:dyDescent="0.25">
      <c r="A112" s="68">
        <v>100</v>
      </c>
      <c r="B112" s="300">
        <v>11</v>
      </c>
      <c r="C112" s="301" t="s">
        <v>1745</v>
      </c>
      <c r="D112" s="301" t="s">
        <v>194</v>
      </c>
      <c r="E112" s="301" t="s">
        <v>46</v>
      </c>
      <c r="F112" s="110">
        <v>60</v>
      </c>
      <c r="G112" s="291" t="str">
        <f t="shared" si="1"/>
        <v>Trung bình</v>
      </c>
      <c r="H112" s="115"/>
    </row>
    <row r="113" spans="1:8" x14ac:dyDescent="0.25">
      <c r="A113" s="68">
        <v>101</v>
      </c>
      <c r="B113" s="300">
        <v>12</v>
      </c>
      <c r="C113" s="301" t="s">
        <v>1746</v>
      </c>
      <c r="D113" s="301" t="s">
        <v>1036</v>
      </c>
      <c r="E113" s="301" t="s">
        <v>293</v>
      </c>
      <c r="F113" s="110">
        <v>80</v>
      </c>
      <c r="G113" s="291" t="str">
        <f t="shared" si="1"/>
        <v>Tốt</v>
      </c>
      <c r="H113" s="115"/>
    </row>
    <row r="114" spans="1:8" x14ac:dyDescent="0.25">
      <c r="A114" s="68">
        <v>102</v>
      </c>
      <c r="B114" s="300">
        <v>13</v>
      </c>
      <c r="C114" s="301" t="s">
        <v>1747</v>
      </c>
      <c r="D114" s="301" t="s">
        <v>1748</v>
      </c>
      <c r="E114" s="301" t="s">
        <v>1314</v>
      </c>
      <c r="F114" s="110">
        <v>80</v>
      </c>
      <c r="G114" s="291" t="str">
        <f t="shared" si="1"/>
        <v>Tốt</v>
      </c>
      <c r="H114" s="115"/>
    </row>
    <row r="115" spans="1:8" x14ac:dyDescent="0.25">
      <c r="A115" s="68">
        <v>103</v>
      </c>
      <c r="B115" s="300">
        <v>14</v>
      </c>
      <c r="C115" s="301" t="s">
        <v>1749</v>
      </c>
      <c r="D115" s="301" t="s">
        <v>358</v>
      </c>
      <c r="E115" s="301" t="s">
        <v>1314</v>
      </c>
      <c r="F115" s="110">
        <v>80</v>
      </c>
      <c r="G115" s="291" t="str">
        <f t="shared" si="1"/>
        <v>Tốt</v>
      </c>
      <c r="H115" s="115"/>
    </row>
    <row r="116" spans="1:8" x14ac:dyDescent="0.25">
      <c r="A116" s="68">
        <v>104</v>
      </c>
      <c r="B116" s="300">
        <v>15</v>
      </c>
      <c r="C116" s="301" t="s">
        <v>1750</v>
      </c>
      <c r="D116" s="301" t="s">
        <v>1751</v>
      </c>
      <c r="E116" s="301" t="s">
        <v>147</v>
      </c>
      <c r="F116" s="110">
        <v>90</v>
      </c>
      <c r="G116" s="291" t="str">
        <f t="shared" si="1"/>
        <v>Xuất sắc</v>
      </c>
      <c r="H116" s="115"/>
    </row>
    <row r="117" spans="1:8" x14ac:dyDescent="0.25">
      <c r="A117" s="68">
        <v>105</v>
      </c>
      <c r="B117" s="300">
        <v>16</v>
      </c>
      <c r="C117" s="301" t="s">
        <v>1714</v>
      </c>
      <c r="D117" s="301" t="s">
        <v>1752</v>
      </c>
      <c r="E117" s="301" t="s">
        <v>147</v>
      </c>
      <c r="F117" s="110">
        <v>80</v>
      </c>
      <c r="G117" s="291" t="str">
        <f t="shared" si="1"/>
        <v>Tốt</v>
      </c>
      <c r="H117" s="115"/>
    </row>
    <row r="118" spans="1:8" x14ac:dyDescent="0.25">
      <c r="A118" s="68">
        <v>106</v>
      </c>
      <c r="B118" s="300">
        <v>17</v>
      </c>
      <c r="C118" s="301" t="s">
        <v>1753</v>
      </c>
      <c r="D118" s="301" t="s">
        <v>1754</v>
      </c>
      <c r="E118" s="301" t="s">
        <v>20</v>
      </c>
      <c r="F118" s="110">
        <v>85</v>
      </c>
      <c r="G118" s="291" t="str">
        <f t="shared" si="1"/>
        <v>Tốt</v>
      </c>
      <c r="H118" s="115"/>
    </row>
    <row r="119" spans="1:8" x14ac:dyDescent="0.25">
      <c r="A119" s="68">
        <v>107</v>
      </c>
      <c r="B119" s="300">
        <v>18</v>
      </c>
      <c r="C119" s="301" t="s">
        <v>1755</v>
      </c>
      <c r="D119" s="301" t="s">
        <v>1569</v>
      </c>
      <c r="E119" s="301" t="s">
        <v>230</v>
      </c>
      <c r="F119" s="110">
        <v>80</v>
      </c>
      <c r="G119" s="291" t="str">
        <f t="shared" si="1"/>
        <v>Tốt</v>
      </c>
      <c r="H119" s="115"/>
    </row>
    <row r="120" spans="1:8" x14ac:dyDescent="0.25">
      <c r="A120" s="68">
        <v>108</v>
      </c>
      <c r="B120" s="300">
        <v>19</v>
      </c>
      <c r="C120" s="301" t="s">
        <v>1756</v>
      </c>
      <c r="D120" s="301" t="s">
        <v>1757</v>
      </c>
      <c r="E120" s="301" t="s">
        <v>7</v>
      </c>
      <c r="F120" s="110">
        <v>90</v>
      </c>
      <c r="G120" s="291" t="str">
        <f t="shared" si="1"/>
        <v>Xuất sắc</v>
      </c>
      <c r="H120" s="115"/>
    </row>
    <row r="121" spans="1:8" x14ac:dyDescent="0.25">
      <c r="A121" s="68">
        <v>109</v>
      </c>
      <c r="B121" s="300">
        <v>20</v>
      </c>
      <c r="C121" s="301" t="s">
        <v>1758</v>
      </c>
      <c r="D121" s="301" t="s">
        <v>1759</v>
      </c>
      <c r="E121" s="301" t="s">
        <v>7</v>
      </c>
      <c r="F121" s="110">
        <v>80</v>
      </c>
      <c r="G121" s="291" t="str">
        <f t="shared" si="1"/>
        <v>Tốt</v>
      </c>
      <c r="H121" s="115"/>
    </row>
    <row r="122" spans="1:8" x14ac:dyDescent="0.25">
      <c r="A122" s="68">
        <v>110</v>
      </c>
      <c r="B122" s="300">
        <v>21</v>
      </c>
      <c r="C122" s="301" t="s">
        <v>1760</v>
      </c>
      <c r="D122" s="301" t="s">
        <v>1761</v>
      </c>
      <c r="E122" s="301" t="s">
        <v>1762</v>
      </c>
      <c r="F122" s="110">
        <v>69</v>
      </c>
      <c r="G122" s="291" t="str">
        <f t="shared" si="1"/>
        <v>Khá</v>
      </c>
      <c r="H122" s="115"/>
    </row>
    <row r="123" spans="1:8" x14ac:dyDescent="0.25">
      <c r="A123" s="68">
        <v>111</v>
      </c>
      <c r="B123" s="300">
        <v>22</v>
      </c>
      <c r="C123" s="301" t="s">
        <v>1763</v>
      </c>
      <c r="D123" s="301" t="s">
        <v>18</v>
      </c>
      <c r="E123" s="301" t="s">
        <v>149</v>
      </c>
      <c r="F123" s="110">
        <v>88</v>
      </c>
      <c r="G123" s="291" t="str">
        <f t="shared" si="1"/>
        <v>Tốt</v>
      </c>
      <c r="H123" s="115"/>
    </row>
    <row r="124" spans="1:8" x14ac:dyDescent="0.25">
      <c r="A124" s="68">
        <v>112</v>
      </c>
      <c r="B124" s="300">
        <v>23</v>
      </c>
      <c r="C124" s="301" t="s">
        <v>1764</v>
      </c>
      <c r="D124" s="301" t="s">
        <v>1765</v>
      </c>
      <c r="E124" s="301" t="s">
        <v>1052</v>
      </c>
      <c r="F124" s="110">
        <v>82</v>
      </c>
      <c r="G124" s="291" t="str">
        <f t="shared" si="1"/>
        <v>Tốt</v>
      </c>
      <c r="H124" s="115"/>
    </row>
    <row r="125" spans="1:8" x14ac:dyDescent="0.25">
      <c r="A125" s="68">
        <v>113</v>
      </c>
      <c r="B125" s="300">
        <v>24</v>
      </c>
      <c r="C125" s="301" t="s">
        <v>1766</v>
      </c>
      <c r="D125" s="301" t="s">
        <v>1767</v>
      </c>
      <c r="E125" s="301" t="s">
        <v>25</v>
      </c>
      <c r="F125" s="110">
        <v>96</v>
      </c>
      <c r="G125" s="291" t="str">
        <f t="shared" si="1"/>
        <v>Xuất sắc</v>
      </c>
      <c r="H125" s="115"/>
    </row>
    <row r="126" spans="1:8" x14ac:dyDescent="0.25">
      <c r="A126" s="68">
        <v>114</v>
      </c>
      <c r="B126" s="300">
        <v>25</v>
      </c>
      <c r="C126" s="301" t="s">
        <v>1768</v>
      </c>
      <c r="D126" s="301" t="s">
        <v>1035</v>
      </c>
      <c r="E126" s="301" t="s">
        <v>678</v>
      </c>
      <c r="F126" s="110">
        <v>92</v>
      </c>
      <c r="G126" s="291" t="str">
        <f t="shared" si="1"/>
        <v>Xuất sắc</v>
      </c>
      <c r="H126" s="115"/>
    </row>
    <row r="127" spans="1:8" x14ac:dyDescent="0.25">
      <c r="A127" s="68">
        <v>115</v>
      </c>
      <c r="B127" s="300">
        <v>26</v>
      </c>
      <c r="C127" s="301" t="s">
        <v>1769</v>
      </c>
      <c r="D127" s="301" t="s">
        <v>1770</v>
      </c>
      <c r="E127" s="301" t="s">
        <v>259</v>
      </c>
      <c r="F127" s="110">
        <v>70</v>
      </c>
      <c r="G127" s="291" t="str">
        <f t="shared" si="1"/>
        <v>Khá</v>
      </c>
      <c r="H127" s="115"/>
    </row>
    <row r="128" spans="1:8" x14ac:dyDescent="0.25">
      <c r="A128" s="68">
        <v>116</v>
      </c>
      <c r="B128" s="300">
        <v>27</v>
      </c>
      <c r="C128" s="301" t="s">
        <v>1771</v>
      </c>
      <c r="D128" s="301" t="s">
        <v>1563</v>
      </c>
      <c r="E128" s="301" t="s">
        <v>59</v>
      </c>
      <c r="F128" s="110">
        <v>80</v>
      </c>
      <c r="G128" s="291" t="str">
        <f t="shared" si="1"/>
        <v>Tốt</v>
      </c>
      <c r="H128" s="115"/>
    </row>
    <row r="129" spans="1:8" x14ac:dyDescent="0.25">
      <c r="A129" s="68">
        <v>117</v>
      </c>
      <c r="B129" s="300">
        <v>28</v>
      </c>
      <c r="C129" s="301" t="s">
        <v>1772</v>
      </c>
      <c r="D129" s="301" t="s">
        <v>1203</v>
      </c>
      <c r="E129" s="301" t="s">
        <v>216</v>
      </c>
      <c r="F129" s="110">
        <v>80</v>
      </c>
      <c r="G129" s="291" t="str">
        <f t="shared" si="1"/>
        <v>Tốt</v>
      </c>
      <c r="H129" s="115"/>
    </row>
    <row r="130" spans="1:8" x14ac:dyDescent="0.25">
      <c r="A130" s="68">
        <v>118</v>
      </c>
      <c r="B130" s="300">
        <v>29</v>
      </c>
      <c r="C130" s="301" t="s">
        <v>1773</v>
      </c>
      <c r="D130" s="301" t="s">
        <v>1774</v>
      </c>
      <c r="E130" s="301" t="s">
        <v>216</v>
      </c>
      <c r="F130" s="110">
        <v>88</v>
      </c>
      <c r="G130" s="291" t="str">
        <f t="shared" si="1"/>
        <v>Tốt</v>
      </c>
      <c r="H130" s="115"/>
    </row>
    <row r="131" spans="1:8" x14ac:dyDescent="0.25">
      <c r="A131" s="68">
        <v>119</v>
      </c>
      <c r="B131" s="300">
        <v>30</v>
      </c>
      <c r="C131" s="301" t="s">
        <v>1775</v>
      </c>
      <c r="D131" s="301" t="s">
        <v>212</v>
      </c>
      <c r="E131" s="301" t="s">
        <v>11</v>
      </c>
      <c r="F131" s="110">
        <v>100</v>
      </c>
      <c r="G131" s="291" t="str">
        <f t="shared" si="1"/>
        <v>Xuất sắc</v>
      </c>
      <c r="H131" s="115"/>
    </row>
    <row r="132" spans="1:8" x14ac:dyDescent="0.25">
      <c r="A132" s="68">
        <v>120</v>
      </c>
      <c r="B132" s="300">
        <v>31</v>
      </c>
      <c r="C132" s="301" t="s">
        <v>1776</v>
      </c>
      <c r="D132" s="301" t="s">
        <v>1777</v>
      </c>
      <c r="E132" s="301" t="s">
        <v>11</v>
      </c>
      <c r="F132" s="110">
        <v>99</v>
      </c>
      <c r="G132" s="291" t="str">
        <f t="shared" si="1"/>
        <v>Xuất sắc</v>
      </c>
      <c r="H132" s="115"/>
    </row>
    <row r="133" spans="1:8" x14ac:dyDescent="0.25">
      <c r="A133" s="68">
        <v>121</v>
      </c>
      <c r="B133" s="300">
        <v>32</v>
      </c>
      <c r="C133" s="301" t="s">
        <v>1778</v>
      </c>
      <c r="D133" s="301" t="s">
        <v>129</v>
      </c>
      <c r="E133" s="301" t="s">
        <v>11</v>
      </c>
      <c r="F133" s="110">
        <v>100</v>
      </c>
      <c r="G133" s="291" t="str">
        <f t="shared" si="1"/>
        <v>Xuất sắc</v>
      </c>
      <c r="H133" s="115"/>
    </row>
    <row r="134" spans="1:8" x14ac:dyDescent="0.25">
      <c r="A134" s="68">
        <v>122</v>
      </c>
      <c r="B134" s="300">
        <v>33</v>
      </c>
      <c r="C134" s="301" t="s">
        <v>1779</v>
      </c>
      <c r="D134" s="301" t="s">
        <v>1780</v>
      </c>
      <c r="E134" s="301" t="s">
        <v>224</v>
      </c>
      <c r="F134" s="110">
        <v>90</v>
      </c>
      <c r="G134" s="291" t="str">
        <f t="shared" si="1"/>
        <v>Xuất sắc</v>
      </c>
      <c r="H134" s="115"/>
    </row>
    <row r="135" spans="1:8" x14ac:dyDescent="0.25">
      <c r="A135" s="68">
        <v>123</v>
      </c>
      <c r="B135" s="300">
        <v>34</v>
      </c>
      <c r="C135" s="301" t="s">
        <v>1781</v>
      </c>
      <c r="D135" s="301" t="s">
        <v>204</v>
      </c>
      <c r="E135" s="301" t="s">
        <v>224</v>
      </c>
      <c r="F135" s="110">
        <v>89</v>
      </c>
      <c r="G135" s="291" t="str">
        <f t="shared" si="1"/>
        <v>Tốt</v>
      </c>
      <c r="H135" s="115"/>
    </row>
    <row r="136" spans="1:8" x14ac:dyDescent="0.25">
      <c r="A136" s="68">
        <v>124</v>
      </c>
      <c r="B136" s="300">
        <v>35</v>
      </c>
      <c r="C136" s="301" t="s">
        <v>1782</v>
      </c>
      <c r="D136" s="301" t="s">
        <v>1783</v>
      </c>
      <c r="E136" s="301" t="s">
        <v>224</v>
      </c>
      <c r="F136" s="110">
        <v>70</v>
      </c>
      <c r="G136" s="291" t="str">
        <f t="shared" si="1"/>
        <v>Khá</v>
      </c>
      <c r="H136" s="115"/>
    </row>
    <row r="137" spans="1:8" x14ac:dyDescent="0.25">
      <c r="A137" s="68">
        <v>125</v>
      </c>
      <c r="B137" s="300">
        <v>36</v>
      </c>
      <c r="C137" s="301" t="s">
        <v>1784</v>
      </c>
      <c r="D137" s="301" t="s">
        <v>1565</v>
      </c>
      <c r="E137" s="301" t="s">
        <v>143</v>
      </c>
      <c r="F137" s="110">
        <v>85</v>
      </c>
      <c r="G137" s="291" t="str">
        <f t="shared" si="1"/>
        <v>Tốt</v>
      </c>
      <c r="H137" s="115"/>
    </row>
    <row r="138" spans="1:8" x14ac:dyDescent="0.25">
      <c r="A138" s="68">
        <v>126</v>
      </c>
      <c r="B138" s="300">
        <v>37</v>
      </c>
      <c r="C138" s="301" t="s">
        <v>1785</v>
      </c>
      <c r="D138" s="301" t="s">
        <v>1786</v>
      </c>
      <c r="E138" s="301" t="s">
        <v>143</v>
      </c>
      <c r="F138" s="110">
        <v>98</v>
      </c>
      <c r="G138" s="291" t="str">
        <f t="shared" si="1"/>
        <v>Xuất sắc</v>
      </c>
      <c r="H138" s="115"/>
    </row>
    <row r="139" spans="1:8" x14ac:dyDescent="0.25">
      <c r="A139" s="68">
        <v>127</v>
      </c>
      <c r="B139" s="300">
        <v>38</v>
      </c>
      <c r="C139" s="306" t="s">
        <v>1787</v>
      </c>
      <c r="D139" s="306" t="s">
        <v>1788</v>
      </c>
      <c r="E139" s="306" t="s">
        <v>166</v>
      </c>
      <c r="F139" s="110">
        <v>30</v>
      </c>
      <c r="G139" s="291" t="str">
        <f t="shared" si="1"/>
        <v>Kém</v>
      </c>
      <c r="H139" s="115" t="s">
        <v>2540</v>
      </c>
    </row>
    <row r="140" spans="1:8" x14ac:dyDescent="0.25">
      <c r="A140" s="68">
        <v>128</v>
      </c>
      <c r="B140" s="300">
        <v>39</v>
      </c>
      <c r="C140" s="301" t="s">
        <v>1789</v>
      </c>
      <c r="D140" s="301" t="s">
        <v>1790</v>
      </c>
      <c r="E140" s="301" t="s">
        <v>29</v>
      </c>
      <c r="F140" s="110">
        <v>82</v>
      </c>
      <c r="G140" s="291" t="str">
        <f t="shared" ref="G140:G143" si="2">IF(F140&gt;=90,"Xuất sắc", IF(F140&gt;=80,"Tốt",IF(F140&gt;=65,"Khá",IF(F140&gt;=50,"Trung bình",IF(F140&gt;=35,"Yếu","Kém")))))</f>
        <v>Tốt</v>
      </c>
      <c r="H140" s="115"/>
    </row>
    <row r="141" spans="1:8" x14ac:dyDescent="0.25">
      <c r="A141" s="68">
        <v>129</v>
      </c>
      <c r="B141" s="300">
        <v>40</v>
      </c>
      <c r="C141" s="307" t="s">
        <v>1791</v>
      </c>
      <c r="D141" s="307" t="s">
        <v>1792</v>
      </c>
      <c r="E141" s="307" t="s">
        <v>254</v>
      </c>
      <c r="F141" s="308">
        <v>82</v>
      </c>
      <c r="G141" s="291" t="str">
        <f t="shared" si="2"/>
        <v>Tốt</v>
      </c>
      <c r="H141" s="115"/>
    </row>
    <row r="142" spans="1:8" x14ac:dyDescent="0.25">
      <c r="A142" s="68">
        <v>130</v>
      </c>
      <c r="B142" s="300">
        <v>41</v>
      </c>
      <c r="C142" s="306" t="s">
        <v>1793</v>
      </c>
      <c r="D142" s="306" t="s">
        <v>1794</v>
      </c>
      <c r="E142" s="306" t="s">
        <v>254</v>
      </c>
      <c r="F142" s="110">
        <v>69</v>
      </c>
      <c r="G142" s="291" t="str">
        <f t="shared" si="2"/>
        <v>Khá</v>
      </c>
      <c r="H142" s="115"/>
    </row>
    <row r="143" spans="1:8" x14ac:dyDescent="0.25">
      <c r="A143" s="68">
        <v>131</v>
      </c>
      <c r="B143" s="300">
        <v>42</v>
      </c>
      <c r="C143" s="301" t="s">
        <v>1795</v>
      </c>
      <c r="D143" s="301" t="s">
        <v>251</v>
      </c>
      <c r="E143" s="301" t="s">
        <v>1796</v>
      </c>
      <c r="F143" s="110">
        <v>80</v>
      </c>
      <c r="G143" s="291" t="str">
        <f t="shared" si="2"/>
        <v>Tốt</v>
      </c>
      <c r="H143" s="115"/>
    </row>
    <row r="144" spans="1:8" x14ac:dyDescent="0.25">
      <c r="A144" s="4"/>
      <c r="B144" s="63"/>
      <c r="C144" s="19"/>
      <c r="D144" s="309"/>
      <c r="E144" s="309"/>
      <c r="F144" s="4"/>
      <c r="G144" s="4"/>
      <c r="H144" s="156"/>
    </row>
    <row r="145" spans="1:8" x14ac:dyDescent="0.25">
      <c r="A145" s="62"/>
      <c r="B145" s="62"/>
      <c r="C145" s="310" t="s">
        <v>335</v>
      </c>
      <c r="D145" s="94" t="s">
        <v>336</v>
      </c>
      <c r="E145" s="164"/>
      <c r="F145" s="63"/>
      <c r="G145" s="4"/>
      <c r="H145" s="165"/>
    </row>
    <row r="146" spans="1:8" x14ac:dyDescent="0.25">
      <c r="A146" s="62"/>
      <c r="B146" s="62"/>
      <c r="C146" s="311" t="s">
        <v>70</v>
      </c>
      <c r="D146" s="68">
        <f>COUNTIF(G11:G143,"Xuất sắc")</f>
        <v>37</v>
      </c>
      <c r="E146" s="164"/>
      <c r="F146" s="63"/>
      <c r="G146" s="63"/>
      <c r="H146" s="165"/>
    </row>
    <row r="147" spans="1:8" x14ac:dyDescent="0.25">
      <c r="A147" s="62"/>
      <c r="B147" s="62"/>
      <c r="C147" s="311" t="s">
        <v>30</v>
      </c>
      <c r="D147" s="68">
        <f>COUNTIF(G11:G143,"Tốt")</f>
        <v>53</v>
      </c>
      <c r="E147" s="164"/>
      <c r="F147" s="63"/>
      <c r="G147" s="63"/>
      <c r="H147" s="165"/>
    </row>
    <row r="148" spans="1:8" x14ac:dyDescent="0.25">
      <c r="A148" s="62"/>
      <c r="B148" s="62"/>
      <c r="C148" s="311" t="s">
        <v>66</v>
      </c>
      <c r="D148" s="68">
        <f>COUNTIF(G11:G143,"Khá")</f>
        <v>33</v>
      </c>
      <c r="E148" s="164"/>
      <c r="F148" s="63"/>
      <c r="G148" s="63"/>
      <c r="H148" s="165"/>
    </row>
    <row r="149" spans="1:8" x14ac:dyDescent="0.25">
      <c r="A149" s="62"/>
      <c r="B149" s="62"/>
      <c r="C149" s="311" t="s">
        <v>94</v>
      </c>
      <c r="D149" s="68">
        <f>COUNTIF(G11:G143,"Trung bình")</f>
        <v>4</v>
      </c>
      <c r="E149" s="164"/>
      <c r="F149" s="63"/>
      <c r="G149" s="63"/>
      <c r="H149" s="165"/>
    </row>
    <row r="150" spans="1:8" x14ac:dyDescent="0.25">
      <c r="A150" s="62"/>
      <c r="B150" s="62"/>
      <c r="C150" s="311" t="s">
        <v>90</v>
      </c>
      <c r="D150" s="68">
        <f>COUNTIF(G11:G143,"Yếu")</f>
        <v>0</v>
      </c>
      <c r="E150" s="164"/>
      <c r="F150" s="63"/>
      <c r="G150" s="63"/>
      <c r="H150" s="165"/>
    </row>
    <row r="151" spans="1:8" x14ac:dyDescent="0.25">
      <c r="A151" s="62"/>
      <c r="B151" s="62"/>
      <c r="C151" s="311" t="s">
        <v>226</v>
      </c>
      <c r="D151" s="68">
        <f>COUNTIF(G11:G143,"Kém")</f>
        <v>4</v>
      </c>
      <c r="E151" s="164"/>
      <c r="F151" s="63"/>
      <c r="G151" s="63"/>
      <c r="H151" s="165"/>
    </row>
    <row r="152" spans="1:8" x14ac:dyDescent="0.25">
      <c r="A152" s="62"/>
      <c r="B152" s="62"/>
      <c r="C152" s="312" t="s">
        <v>337</v>
      </c>
      <c r="D152" s="71">
        <f>SUM(D146:D151)</f>
        <v>131</v>
      </c>
      <c r="E152" s="313"/>
      <c r="F152" s="314"/>
      <c r="G152" s="314"/>
      <c r="H152" s="157"/>
    </row>
  </sheetData>
  <mergeCells count="10">
    <mergeCell ref="A9:H9"/>
    <mergeCell ref="A7:H7"/>
    <mergeCell ref="M7:N7"/>
    <mergeCell ref="A5:H5"/>
    <mergeCell ref="A6:H6"/>
    <mergeCell ref="A1:D1"/>
    <mergeCell ref="A2:D2"/>
    <mergeCell ref="E1:H1"/>
    <mergeCell ref="E2:H2"/>
    <mergeCell ref="A4:H4"/>
  </mergeCells>
  <conditionalFormatting sqref="C1:C8">
    <cfRule type="duplicateValues" dxfId="7" priority="1"/>
  </conditionalFormatting>
  <conditionalFormatting sqref="C1:C8">
    <cfRule type="duplicateValues" dxfId="6" priority="2"/>
  </conditionalFormatting>
  <pageMargins left="0.31496062992126" right="0.31496062992126" top="0.74803149606299202" bottom="0.7" header="0.31496062992126" footer="0.31496062992126"/>
  <pageSetup paperSize="9" orientation="portrait" verticalDpi="0" r:id="rId1"/>
  <headerFoot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3"/>
  <sheetViews>
    <sheetView zoomScaleNormal="100" workbookViewId="0">
      <selection activeCell="A9" sqref="A9:H193"/>
    </sheetView>
  </sheetViews>
  <sheetFormatPr defaultColWidth="9" defaultRowHeight="15.75" x14ac:dyDescent="0.25"/>
  <cols>
    <col min="1" max="1" width="5.125" style="1" customWidth="1"/>
    <col min="2" max="2" width="4.75" style="1" customWidth="1"/>
    <col min="3" max="3" width="18.75" style="64" customWidth="1"/>
    <col min="4" max="4" width="19.5" style="1" customWidth="1"/>
    <col min="5" max="5" width="8.25" style="14" customWidth="1"/>
    <col min="6" max="6" width="9.125" style="64" customWidth="1"/>
    <col min="7" max="7" width="10.75" style="1" customWidth="1"/>
    <col min="8" max="8" width="19.625" style="29" customWidth="1"/>
    <col min="9" max="9" width="11.25" style="1" bestFit="1" customWidth="1"/>
    <col min="10" max="10" width="10.25" style="1" bestFit="1" customWidth="1"/>
    <col min="11" max="11" width="11.25" style="1" bestFit="1" customWidth="1"/>
    <col min="12" max="13" width="10.25" style="1" bestFit="1" customWidth="1"/>
    <col min="14" max="14" width="9.25" style="1" bestFit="1" customWidth="1"/>
    <col min="15" max="15" width="10.25" style="1" bestFit="1" customWidth="1"/>
    <col min="16" max="16" width="9.25" style="1" customWidth="1"/>
    <col min="17" max="17" width="10.25" style="1" bestFit="1" customWidth="1"/>
    <col min="18" max="18" width="9.25" style="1" bestFit="1" customWidth="1"/>
    <col min="19" max="19" width="10.75" style="1" customWidth="1"/>
    <col min="20" max="16384" width="9" style="1"/>
  </cols>
  <sheetData>
    <row r="1" spans="1:17" s="38" customFormat="1" x14ac:dyDescent="0.25">
      <c r="A1" s="183" t="s">
        <v>1</v>
      </c>
      <c r="B1" s="183"/>
      <c r="C1" s="183"/>
      <c r="D1" s="183"/>
      <c r="E1" s="184" t="s">
        <v>2</v>
      </c>
      <c r="F1" s="184"/>
      <c r="G1" s="184"/>
      <c r="H1" s="184"/>
    </row>
    <row r="2" spans="1:17" s="38" customFormat="1" x14ac:dyDescent="0.25">
      <c r="A2" s="189" t="s">
        <v>2500</v>
      </c>
      <c r="B2" s="189"/>
      <c r="C2" s="189"/>
      <c r="D2" s="189"/>
      <c r="E2" s="190" t="s">
        <v>255</v>
      </c>
      <c r="F2" s="190"/>
      <c r="G2" s="190"/>
      <c r="H2" s="190"/>
      <c r="I2" s="41"/>
    </row>
    <row r="3" spans="1:17" s="38" customFormat="1" x14ac:dyDescent="0.25">
      <c r="A3" s="162"/>
      <c r="B3" s="162"/>
      <c r="C3" s="162"/>
      <c r="D3" s="6"/>
      <c r="E3" s="161"/>
      <c r="F3" s="161"/>
      <c r="G3" s="147"/>
      <c r="H3" s="53"/>
      <c r="I3" s="42"/>
    </row>
    <row r="4" spans="1:17" s="38" customFormat="1" ht="18.75" x14ac:dyDescent="0.3">
      <c r="A4" s="185" t="s">
        <v>2526</v>
      </c>
      <c r="B4" s="185"/>
      <c r="C4" s="185"/>
      <c r="D4" s="185"/>
      <c r="E4" s="185"/>
      <c r="F4" s="185"/>
      <c r="G4" s="185"/>
      <c r="H4" s="185"/>
      <c r="I4" s="42"/>
    </row>
    <row r="5" spans="1:17" s="38" customFormat="1" ht="18.75" x14ac:dyDescent="0.3">
      <c r="A5" s="185" t="s">
        <v>2541</v>
      </c>
      <c r="B5" s="185"/>
      <c r="C5" s="185"/>
      <c r="D5" s="185"/>
      <c r="E5" s="185"/>
      <c r="F5" s="185"/>
      <c r="G5" s="185"/>
      <c r="H5" s="185"/>
    </row>
    <row r="6" spans="1:17" s="38" customFormat="1" ht="18.75" x14ac:dyDescent="0.3">
      <c r="A6" s="191" t="s">
        <v>2527</v>
      </c>
      <c r="B6" s="191"/>
      <c r="C6" s="191"/>
      <c r="D6" s="191"/>
      <c r="E6" s="191"/>
      <c r="F6" s="191"/>
      <c r="G6" s="191"/>
      <c r="H6" s="191"/>
    </row>
    <row r="7" spans="1:17" s="38" customFormat="1" ht="23.25" customHeight="1" x14ac:dyDescent="0.25">
      <c r="A7" s="192" t="s">
        <v>2501</v>
      </c>
      <c r="B7" s="192"/>
      <c r="C7" s="192"/>
      <c r="D7" s="192"/>
      <c r="E7" s="192"/>
      <c r="F7" s="192"/>
      <c r="G7" s="192"/>
      <c r="H7" s="192"/>
      <c r="J7" s="43"/>
      <c r="K7" s="44"/>
      <c r="L7" s="39"/>
      <c r="M7" s="186"/>
      <c r="N7" s="186"/>
    </row>
    <row r="8" spans="1:17" ht="10.5" customHeight="1" x14ac:dyDescent="0.25">
      <c r="B8" s="65"/>
      <c r="C8" s="65"/>
      <c r="D8" s="65"/>
      <c r="E8" s="54"/>
      <c r="F8" s="65"/>
      <c r="G8" s="65"/>
      <c r="M8" s="5"/>
      <c r="O8" s="14"/>
      <c r="P8" s="64"/>
      <c r="Q8" s="64"/>
    </row>
    <row r="9" spans="1:17" x14ac:dyDescent="0.25">
      <c r="C9" s="166" t="s">
        <v>1806</v>
      </c>
      <c r="F9" s="165"/>
      <c r="I9" s="3"/>
      <c r="L9" s="22"/>
    </row>
    <row r="10" spans="1:17" x14ac:dyDescent="0.25">
      <c r="A10" s="78"/>
      <c r="B10" s="167" t="s">
        <v>101</v>
      </c>
      <c r="C10" s="167" t="s">
        <v>31</v>
      </c>
      <c r="D10" s="193" t="s">
        <v>1807</v>
      </c>
      <c r="E10" s="193"/>
      <c r="F10" s="167" t="s">
        <v>1321</v>
      </c>
      <c r="G10" s="76" t="s">
        <v>1808</v>
      </c>
      <c r="H10" s="79" t="s">
        <v>0</v>
      </c>
    </row>
    <row r="11" spans="1:17" x14ac:dyDescent="0.25">
      <c r="A11" s="80">
        <v>1</v>
      </c>
      <c r="B11" s="81">
        <v>1</v>
      </c>
      <c r="C11" s="82" t="s">
        <v>1809</v>
      </c>
      <c r="D11" s="82" t="s">
        <v>171</v>
      </c>
      <c r="E11" s="82" t="s">
        <v>33</v>
      </c>
      <c r="F11" s="83">
        <v>81</v>
      </c>
      <c r="G11" s="84" t="s">
        <v>30</v>
      </c>
      <c r="H11" s="84"/>
    </row>
    <row r="12" spans="1:17" x14ac:dyDescent="0.25">
      <c r="A12" s="80">
        <v>2</v>
      </c>
      <c r="B12" s="73">
        <v>2</v>
      </c>
      <c r="C12" s="82" t="s">
        <v>1810</v>
      </c>
      <c r="D12" s="82" t="s">
        <v>1811</v>
      </c>
      <c r="E12" s="82" t="s">
        <v>33</v>
      </c>
      <c r="F12" s="83">
        <v>80</v>
      </c>
      <c r="G12" s="84" t="s">
        <v>30</v>
      </c>
      <c r="H12" s="84"/>
    </row>
    <row r="13" spans="1:17" x14ac:dyDescent="0.25">
      <c r="A13" s="80">
        <v>3</v>
      </c>
      <c r="B13" s="73">
        <v>3</v>
      </c>
      <c r="C13" s="85" t="s">
        <v>1812</v>
      </c>
      <c r="D13" s="85" t="s">
        <v>1813</v>
      </c>
      <c r="E13" s="85" t="s">
        <v>33</v>
      </c>
      <c r="F13" s="86">
        <v>86</v>
      </c>
      <c r="G13" s="87" t="s">
        <v>30</v>
      </c>
      <c r="H13" s="87"/>
    </row>
    <row r="14" spans="1:17" x14ac:dyDescent="0.25">
      <c r="A14" s="80">
        <v>4</v>
      </c>
      <c r="B14" s="81">
        <v>4</v>
      </c>
      <c r="C14" s="85" t="s">
        <v>1814</v>
      </c>
      <c r="D14" s="85" t="s">
        <v>67</v>
      </c>
      <c r="E14" s="85" t="s">
        <v>33</v>
      </c>
      <c r="F14" s="86">
        <v>85</v>
      </c>
      <c r="G14" s="87" t="s">
        <v>30</v>
      </c>
      <c r="H14" s="87"/>
    </row>
    <row r="15" spans="1:17" x14ac:dyDescent="0.25">
      <c r="A15" s="80">
        <v>5</v>
      </c>
      <c r="B15" s="81">
        <v>5</v>
      </c>
      <c r="C15" s="82" t="s">
        <v>1815</v>
      </c>
      <c r="D15" s="82" t="s">
        <v>153</v>
      </c>
      <c r="E15" s="82" t="s">
        <v>33</v>
      </c>
      <c r="F15" s="83">
        <v>85</v>
      </c>
      <c r="G15" s="84" t="s">
        <v>30</v>
      </c>
      <c r="H15" s="84"/>
    </row>
    <row r="16" spans="1:17" x14ac:dyDescent="0.25">
      <c r="A16" s="80">
        <v>6</v>
      </c>
      <c r="B16" s="73">
        <v>6</v>
      </c>
      <c r="C16" s="85" t="s">
        <v>1816</v>
      </c>
      <c r="D16" s="85" t="s">
        <v>1817</v>
      </c>
      <c r="E16" s="85" t="s">
        <v>33</v>
      </c>
      <c r="F16" s="86">
        <v>60</v>
      </c>
      <c r="G16" s="87" t="s">
        <v>94</v>
      </c>
      <c r="H16" s="87"/>
    </row>
    <row r="17" spans="1:8" x14ac:dyDescent="0.25">
      <c r="A17" s="80">
        <v>7</v>
      </c>
      <c r="B17" s="73">
        <v>7</v>
      </c>
      <c r="C17" s="85" t="s">
        <v>1818</v>
      </c>
      <c r="D17" s="85" t="s">
        <v>284</v>
      </c>
      <c r="E17" s="85" t="s">
        <v>33</v>
      </c>
      <c r="F17" s="86">
        <v>85</v>
      </c>
      <c r="G17" s="87" t="s">
        <v>30</v>
      </c>
      <c r="H17" s="87"/>
    </row>
    <row r="18" spans="1:8" x14ac:dyDescent="0.25">
      <c r="A18" s="80">
        <v>8</v>
      </c>
      <c r="B18" s="81">
        <v>8</v>
      </c>
      <c r="C18" s="85" t="s">
        <v>1819</v>
      </c>
      <c r="D18" s="85" t="s">
        <v>315</v>
      </c>
      <c r="E18" s="85" t="s">
        <v>33</v>
      </c>
      <c r="F18" s="86">
        <v>82</v>
      </c>
      <c r="G18" s="87" t="s">
        <v>30</v>
      </c>
      <c r="H18" s="87"/>
    </row>
    <row r="19" spans="1:8" x14ac:dyDescent="0.25">
      <c r="A19" s="80">
        <v>9</v>
      </c>
      <c r="B19" s="81">
        <v>9</v>
      </c>
      <c r="C19" s="85" t="s">
        <v>1820</v>
      </c>
      <c r="D19" s="85" t="s">
        <v>1821</v>
      </c>
      <c r="E19" s="85" t="s">
        <v>123</v>
      </c>
      <c r="F19" s="86">
        <v>86</v>
      </c>
      <c r="G19" s="87" t="s">
        <v>30</v>
      </c>
      <c r="H19" s="87"/>
    </row>
    <row r="20" spans="1:8" x14ac:dyDescent="0.25">
      <c r="A20" s="80">
        <v>10</v>
      </c>
      <c r="B20" s="73">
        <v>10</v>
      </c>
      <c r="C20" s="85" t="s">
        <v>1822</v>
      </c>
      <c r="D20" s="85" t="s">
        <v>69</v>
      </c>
      <c r="E20" s="85" t="s">
        <v>5</v>
      </c>
      <c r="F20" s="86">
        <v>85</v>
      </c>
      <c r="G20" s="87" t="s">
        <v>30</v>
      </c>
      <c r="H20" s="87"/>
    </row>
    <row r="21" spans="1:8" x14ac:dyDescent="0.25">
      <c r="A21" s="80">
        <v>11</v>
      </c>
      <c r="B21" s="73">
        <v>11</v>
      </c>
      <c r="C21" s="85" t="s">
        <v>1823</v>
      </c>
      <c r="D21" s="85" t="s">
        <v>258</v>
      </c>
      <c r="E21" s="85" t="s">
        <v>221</v>
      </c>
      <c r="F21" s="86">
        <v>85</v>
      </c>
      <c r="G21" s="87" t="s">
        <v>30</v>
      </c>
      <c r="H21" s="84"/>
    </row>
    <row r="22" spans="1:8" x14ac:dyDescent="0.25">
      <c r="A22" s="80">
        <v>12</v>
      </c>
      <c r="B22" s="81">
        <v>12</v>
      </c>
      <c r="C22" s="85" t="s">
        <v>1824</v>
      </c>
      <c r="D22" s="85" t="s">
        <v>408</v>
      </c>
      <c r="E22" s="85" t="s">
        <v>38</v>
      </c>
      <c r="F22" s="86">
        <v>86</v>
      </c>
      <c r="G22" s="87" t="s">
        <v>30</v>
      </c>
      <c r="H22" s="87"/>
    </row>
    <row r="23" spans="1:8" x14ac:dyDescent="0.25">
      <c r="A23" s="80">
        <v>13</v>
      </c>
      <c r="B23" s="81">
        <v>13</v>
      </c>
      <c r="C23" s="85" t="s">
        <v>1825</v>
      </c>
      <c r="D23" s="85" t="s">
        <v>1826</v>
      </c>
      <c r="E23" s="85" t="s">
        <v>145</v>
      </c>
      <c r="F23" s="86">
        <v>80</v>
      </c>
      <c r="G23" s="87" t="s">
        <v>30</v>
      </c>
      <c r="H23" s="84"/>
    </row>
    <row r="24" spans="1:8" x14ac:dyDescent="0.25">
      <c r="A24" s="80">
        <v>14</v>
      </c>
      <c r="B24" s="73">
        <v>14</v>
      </c>
      <c r="C24" s="82" t="s">
        <v>1827</v>
      </c>
      <c r="D24" s="82" t="s">
        <v>1828</v>
      </c>
      <c r="E24" s="82" t="s">
        <v>145</v>
      </c>
      <c r="F24" s="83">
        <v>80</v>
      </c>
      <c r="G24" s="84" t="s">
        <v>30</v>
      </c>
      <c r="H24" s="55"/>
    </row>
    <row r="25" spans="1:8" x14ac:dyDescent="0.25">
      <c r="A25" s="80">
        <v>15</v>
      </c>
      <c r="B25" s="73">
        <v>15</v>
      </c>
      <c r="C25" s="85" t="s">
        <v>1829</v>
      </c>
      <c r="D25" s="85" t="s">
        <v>1559</v>
      </c>
      <c r="E25" s="85" t="s">
        <v>6</v>
      </c>
      <c r="F25" s="86">
        <v>95</v>
      </c>
      <c r="G25" s="87" t="s">
        <v>1802</v>
      </c>
      <c r="H25" s="87"/>
    </row>
    <row r="26" spans="1:8" x14ac:dyDescent="0.25">
      <c r="A26" s="80">
        <v>16</v>
      </c>
      <c r="B26" s="81">
        <v>16</v>
      </c>
      <c r="C26" s="85" t="s">
        <v>1830</v>
      </c>
      <c r="D26" s="85" t="s">
        <v>165</v>
      </c>
      <c r="E26" s="85" t="s">
        <v>13</v>
      </c>
      <c r="F26" s="86">
        <v>98</v>
      </c>
      <c r="G26" s="87" t="s">
        <v>1802</v>
      </c>
      <c r="H26" s="87"/>
    </row>
    <row r="27" spans="1:8" x14ac:dyDescent="0.25">
      <c r="A27" s="80">
        <v>17</v>
      </c>
      <c r="B27" s="81">
        <v>17</v>
      </c>
      <c r="C27" s="85" t="s">
        <v>1831</v>
      </c>
      <c r="D27" s="85" t="s">
        <v>1832</v>
      </c>
      <c r="E27" s="85" t="s">
        <v>167</v>
      </c>
      <c r="F27" s="86">
        <v>97</v>
      </c>
      <c r="G27" s="87" t="s">
        <v>1802</v>
      </c>
      <c r="H27" s="87"/>
    </row>
    <row r="28" spans="1:8" x14ac:dyDescent="0.25">
      <c r="A28" s="80">
        <v>18</v>
      </c>
      <c r="B28" s="73">
        <v>18</v>
      </c>
      <c r="C28" s="85" t="s">
        <v>1833</v>
      </c>
      <c r="D28" s="85" t="s">
        <v>1834</v>
      </c>
      <c r="E28" s="85" t="s">
        <v>39</v>
      </c>
      <c r="F28" s="86">
        <v>95</v>
      </c>
      <c r="G28" s="87" t="s">
        <v>1802</v>
      </c>
      <c r="H28" s="87"/>
    </row>
    <row r="29" spans="1:8" x14ac:dyDescent="0.25">
      <c r="A29" s="80">
        <v>19</v>
      </c>
      <c r="B29" s="73">
        <v>19</v>
      </c>
      <c r="C29" s="85" t="s">
        <v>1835</v>
      </c>
      <c r="D29" s="85" t="s">
        <v>83</v>
      </c>
      <c r="E29" s="85" t="s">
        <v>39</v>
      </c>
      <c r="F29" s="86">
        <v>87</v>
      </c>
      <c r="G29" s="87" t="s">
        <v>30</v>
      </c>
      <c r="H29" s="87"/>
    </row>
    <row r="30" spans="1:8" x14ac:dyDescent="0.25">
      <c r="A30" s="80">
        <v>20</v>
      </c>
      <c r="B30" s="81">
        <v>20</v>
      </c>
      <c r="C30" s="85" t="s">
        <v>1836</v>
      </c>
      <c r="D30" s="85" t="s">
        <v>1837</v>
      </c>
      <c r="E30" s="85" t="s">
        <v>1556</v>
      </c>
      <c r="F30" s="86">
        <v>82</v>
      </c>
      <c r="G30" s="87" t="s">
        <v>30</v>
      </c>
      <c r="H30" s="87"/>
    </row>
    <row r="31" spans="1:8" x14ac:dyDescent="0.25">
      <c r="A31" s="80">
        <v>21</v>
      </c>
      <c r="B31" s="81">
        <v>21</v>
      </c>
      <c r="C31" s="85" t="s">
        <v>1838</v>
      </c>
      <c r="D31" s="85" t="s">
        <v>941</v>
      </c>
      <c r="E31" s="85" t="s">
        <v>44</v>
      </c>
      <c r="F31" s="86">
        <v>85</v>
      </c>
      <c r="G31" s="87" t="s">
        <v>30</v>
      </c>
      <c r="H31" s="87"/>
    </row>
    <row r="32" spans="1:8" x14ac:dyDescent="0.25">
      <c r="A32" s="80">
        <v>22</v>
      </c>
      <c r="B32" s="73">
        <v>22</v>
      </c>
      <c r="C32" s="85" t="s">
        <v>1839</v>
      </c>
      <c r="D32" s="85" t="s">
        <v>305</v>
      </c>
      <c r="E32" s="85" t="s">
        <v>44</v>
      </c>
      <c r="F32" s="86">
        <v>87</v>
      </c>
      <c r="G32" s="87" t="s">
        <v>30</v>
      </c>
      <c r="H32" s="87"/>
    </row>
    <row r="33" spans="1:8" x14ac:dyDescent="0.25">
      <c r="A33" s="80">
        <v>23</v>
      </c>
      <c r="B33" s="73">
        <v>23</v>
      </c>
      <c r="C33" s="85" t="s">
        <v>1840</v>
      </c>
      <c r="D33" s="85" t="s">
        <v>1092</v>
      </c>
      <c r="E33" s="85" t="s">
        <v>93</v>
      </c>
      <c r="F33" s="86">
        <v>100</v>
      </c>
      <c r="G33" s="87" t="s">
        <v>1802</v>
      </c>
      <c r="H33" s="87"/>
    </row>
    <row r="34" spans="1:8" x14ac:dyDescent="0.25">
      <c r="A34" s="80">
        <v>24</v>
      </c>
      <c r="B34" s="81">
        <v>24</v>
      </c>
      <c r="C34" s="82" t="s">
        <v>1841</v>
      </c>
      <c r="D34" s="82" t="s">
        <v>1842</v>
      </c>
      <c r="E34" s="82" t="s">
        <v>93</v>
      </c>
      <c r="F34" s="83">
        <v>80</v>
      </c>
      <c r="G34" s="84" t="s">
        <v>30</v>
      </c>
      <c r="H34" s="84"/>
    </row>
    <row r="35" spans="1:8" x14ac:dyDescent="0.25">
      <c r="A35" s="80">
        <v>25</v>
      </c>
      <c r="B35" s="81">
        <v>25</v>
      </c>
      <c r="C35" s="85" t="s">
        <v>1843</v>
      </c>
      <c r="D35" s="85" t="s">
        <v>754</v>
      </c>
      <c r="E35" s="85" t="s">
        <v>14</v>
      </c>
      <c r="F35" s="86">
        <v>83</v>
      </c>
      <c r="G35" s="87" t="s">
        <v>30</v>
      </c>
      <c r="H35" s="87"/>
    </row>
    <row r="36" spans="1:8" x14ac:dyDescent="0.25">
      <c r="A36" s="80">
        <v>26</v>
      </c>
      <c r="B36" s="73">
        <v>26</v>
      </c>
      <c r="C36" s="85" t="s">
        <v>1844</v>
      </c>
      <c r="D36" s="85" t="s">
        <v>56</v>
      </c>
      <c r="E36" s="85" t="s">
        <v>19</v>
      </c>
      <c r="F36" s="86">
        <v>81</v>
      </c>
      <c r="G36" s="87" t="s">
        <v>30</v>
      </c>
      <c r="H36" s="84"/>
    </row>
    <row r="37" spans="1:8" x14ac:dyDescent="0.25">
      <c r="A37" s="80">
        <v>27</v>
      </c>
      <c r="B37" s="73">
        <v>27</v>
      </c>
      <c r="C37" s="85" t="s">
        <v>1845</v>
      </c>
      <c r="D37" s="85" t="s">
        <v>153</v>
      </c>
      <c r="E37" s="85" t="s">
        <v>263</v>
      </c>
      <c r="F37" s="86">
        <v>80</v>
      </c>
      <c r="G37" s="87" t="s">
        <v>30</v>
      </c>
      <c r="H37" s="84"/>
    </row>
    <row r="38" spans="1:8" x14ac:dyDescent="0.25">
      <c r="A38" s="80">
        <v>28</v>
      </c>
      <c r="B38" s="81">
        <v>28</v>
      </c>
      <c r="C38" s="82" t="s">
        <v>1846</v>
      </c>
      <c r="D38" s="82" t="s">
        <v>1847</v>
      </c>
      <c r="E38" s="82" t="s">
        <v>177</v>
      </c>
      <c r="F38" s="83">
        <v>81</v>
      </c>
      <c r="G38" s="84" t="s">
        <v>30</v>
      </c>
      <c r="H38" s="84"/>
    </row>
    <row r="39" spans="1:8" x14ac:dyDescent="0.25">
      <c r="A39" s="80">
        <v>29</v>
      </c>
      <c r="B39" s="81">
        <v>29</v>
      </c>
      <c r="C39" s="85" t="s">
        <v>1848</v>
      </c>
      <c r="D39" s="85" t="s">
        <v>744</v>
      </c>
      <c r="E39" s="85" t="s">
        <v>278</v>
      </c>
      <c r="F39" s="86">
        <v>82</v>
      </c>
      <c r="G39" s="87" t="s">
        <v>30</v>
      </c>
      <c r="H39" s="84"/>
    </row>
    <row r="40" spans="1:8" x14ac:dyDescent="0.25">
      <c r="A40" s="80">
        <v>30</v>
      </c>
      <c r="B40" s="73">
        <v>30</v>
      </c>
      <c r="C40" s="85" t="s">
        <v>1849</v>
      </c>
      <c r="D40" s="85" t="s">
        <v>137</v>
      </c>
      <c r="E40" s="85" t="s">
        <v>7</v>
      </c>
      <c r="F40" s="86">
        <v>90</v>
      </c>
      <c r="G40" s="87" t="s">
        <v>1802</v>
      </c>
      <c r="H40" s="87"/>
    </row>
    <row r="41" spans="1:8" x14ac:dyDescent="0.25">
      <c r="A41" s="80">
        <v>31</v>
      </c>
      <c r="B41" s="73">
        <v>31</v>
      </c>
      <c r="C41" s="85" t="s">
        <v>1850</v>
      </c>
      <c r="D41" s="85" t="s">
        <v>1851</v>
      </c>
      <c r="E41" s="85" t="s">
        <v>7</v>
      </c>
      <c r="F41" s="86">
        <v>80</v>
      </c>
      <c r="G41" s="87" t="s">
        <v>30</v>
      </c>
      <c r="H41" s="87"/>
    </row>
    <row r="42" spans="1:8" x14ac:dyDescent="0.25">
      <c r="A42" s="80">
        <v>32</v>
      </c>
      <c r="B42" s="81">
        <v>32</v>
      </c>
      <c r="C42" s="85" t="s">
        <v>1852</v>
      </c>
      <c r="D42" s="85" t="s">
        <v>361</v>
      </c>
      <c r="E42" s="85" t="s">
        <v>7</v>
      </c>
      <c r="F42" s="86">
        <v>85</v>
      </c>
      <c r="G42" s="87" t="s">
        <v>30</v>
      </c>
      <c r="H42" s="87"/>
    </row>
    <row r="43" spans="1:8" x14ac:dyDescent="0.25">
      <c r="A43" s="80">
        <v>33</v>
      </c>
      <c r="B43" s="81">
        <v>33</v>
      </c>
      <c r="C43" s="82" t="s">
        <v>1853</v>
      </c>
      <c r="D43" s="82" t="s">
        <v>1854</v>
      </c>
      <c r="E43" s="82" t="s">
        <v>7</v>
      </c>
      <c r="F43" s="88">
        <v>84</v>
      </c>
      <c r="G43" s="84" t="s">
        <v>30</v>
      </c>
      <c r="H43" s="84"/>
    </row>
    <row r="44" spans="1:8" x14ac:dyDescent="0.25">
      <c r="A44" s="80">
        <v>34</v>
      </c>
      <c r="B44" s="73">
        <v>34</v>
      </c>
      <c r="C44" s="85" t="s">
        <v>1855</v>
      </c>
      <c r="D44" s="85" t="s">
        <v>56</v>
      </c>
      <c r="E44" s="85" t="s">
        <v>97</v>
      </c>
      <c r="F44" s="86">
        <v>80</v>
      </c>
      <c r="G44" s="87" t="s">
        <v>30</v>
      </c>
      <c r="H44" s="84"/>
    </row>
    <row r="45" spans="1:8" x14ac:dyDescent="0.25">
      <c r="A45" s="80">
        <v>35</v>
      </c>
      <c r="B45" s="73">
        <v>35</v>
      </c>
      <c r="C45" s="82" t="s">
        <v>1856</v>
      </c>
      <c r="D45" s="82" t="s">
        <v>1226</v>
      </c>
      <c r="E45" s="82" t="s">
        <v>203</v>
      </c>
      <c r="F45" s="83">
        <v>80</v>
      </c>
      <c r="G45" s="84" t="s">
        <v>30</v>
      </c>
      <c r="H45" s="84"/>
    </row>
    <row r="46" spans="1:8" x14ac:dyDescent="0.25">
      <c r="A46" s="80">
        <v>36</v>
      </c>
      <c r="B46" s="81">
        <v>36</v>
      </c>
      <c r="C46" s="82" t="s">
        <v>1857</v>
      </c>
      <c r="D46" s="82" t="s">
        <v>1858</v>
      </c>
      <c r="E46" s="82" t="s">
        <v>203</v>
      </c>
      <c r="F46" s="83">
        <v>80</v>
      </c>
      <c r="G46" s="84" t="s">
        <v>30</v>
      </c>
      <c r="H46" s="84"/>
    </row>
    <row r="47" spans="1:8" x14ac:dyDescent="0.25">
      <c r="A47" s="80">
        <v>37</v>
      </c>
      <c r="B47" s="81">
        <v>37</v>
      </c>
      <c r="C47" s="85" t="s">
        <v>1859</v>
      </c>
      <c r="D47" s="82" t="s">
        <v>1226</v>
      </c>
      <c r="E47" s="82" t="s">
        <v>1046</v>
      </c>
      <c r="F47" s="88">
        <v>83</v>
      </c>
      <c r="G47" s="84" t="s">
        <v>30</v>
      </c>
      <c r="H47" s="87"/>
    </row>
    <row r="48" spans="1:8" x14ac:dyDescent="0.25">
      <c r="A48" s="80">
        <v>38</v>
      </c>
      <c r="B48" s="73">
        <v>38</v>
      </c>
      <c r="C48" s="85" t="s">
        <v>1860</v>
      </c>
      <c r="D48" s="82" t="s">
        <v>202</v>
      </c>
      <c r="E48" s="82" t="s">
        <v>24</v>
      </c>
      <c r="F48" s="88">
        <v>81</v>
      </c>
      <c r="G48" s="84" t="s">
        <v>30</v>
      </c>
      <c r="H48" s="87"/>
    </row>
    <row r="49" spans="1:8" x14ac:dyDescent="0.25">
      <c r="A49" s="80">
        <v>39</v>
      </c>
      <c r="B49" s="73">
        <v>39</v>
      </c>
      <c r="C49" s="85" t="s">
        <v>1861</v>
      </c>
      <c r="D49" s="82" t="s">
        <v>1069</v>
      </c>
      <c r="E49" s="82" t="s">
        <v>78</v>
      </c>
      <c r="F49" s="88">
        <v>83</v>
      </c>
      <c r="G49" s="84" t="s">
        <v>30</v>
      </c>
      <c r="H49" s="87"/>
    </row>
    <row r="50" spans="1:8" x14ac:dyDescent="0.25">
      <c r="A50" s="80">
        <v>40</v>
      </c>
      <c r="B50" s="81">
        <v>40</v>
      </c>
      <c r="C50" s="85" t="s">
        <v>1862</v>
      </c>
      <c r="D50" s="82" t="s">
        <v>1516</v>
      </c>
      <c r="E50" s="82" t="s">
        <v>111</v>
      </c>
      <c r="F50" s="88">
        <v>81</v>
      </c>
      <c r="G50" s="84" t="s">
        <v>30</v>
      </c>
      <c r="H50" s="87"/>
    </row>
    <row r="51" spans="1:8" x14ac:dyDescent="0.25">
      <c r="A51" s="80">
        <v>41</v>
      </c>
      <c r="B51" s="81">
        <v>41</v>
      </c>
      <c r="C51" s="85" t="s">
        <v>1863</v>
      </c>
      <c r="D51" s="82" t="s">
        <v>17</v>
      </c>
      <c r="E51" s="82" t="s">
        <v>342</v>
      </c>
      <c r="F51" s="88">
        <v>95</v>
      </c>
      <c r="G51" s="84" t="s">
        <v>1802</v>
      </c>
      <c r="H51" s="87"/>
    </row>
    <row r="52" spans="1:8" x14ac:dyDescent="0.25">
      <c r="A52" s="80">
        <v>42</v>
      </c>
      <c r="B52" s="73">
        <v>42</v>
      </c>
      <c r="C52" s="85" t="s">
        <v>1864</v>
      </c>
      <c r="D52" s="82" t="s">
        <v>131</v>
      </c>
      <c r="E52" s="82" t="s">
        <v>139</v>
      </c>
      <c r="F52" s="88">
        <v>86</v>
      </c>
      <c r="G52" s="84" t="s">
        <v>30</v>
      </c>
      <c r="H52" s="87"/>
    </row>
    <row r="53" spans="1:8" x14ac:dyDescent="0.25">
      <c r="A53" s="80">
        <v>43</v>
      </c>
      <c r="B53" s="73">
        <v>43</v>
      </c>
      <c r="C53" s="85" t="s">
        <v>1865</v>
      </c>
      <c r="D53" s="82" t="s">
        <v>211</v>
      </c>
      <c r="E53" s="82" t="s">
        <v>139</v>
      </c>
      <c r="F53" s="88">
        <v>90</v>
      </c>
      <c r="G53" s="84" t="s">
        <v>1802</v>
      </c>
      <c r="H53" s="87"/>
    </row>
    <row r="54" spans="1:8" x14ac:dyDescent="0.25">
      <c r="A54" s="80">
        <v>44</v>
      </c>
      <c r="B54" s="81">
        <v>44</v>
      </c>
      <c r="C54" s="85" t="s">
        <v>1866</v>
      </c>
      <c r="D54" s="82" t="s">
        <v>131</v>
      </c>
      <c r="E54" s="82" t="s">
        <v>149</v>
      </c>
      <c r="F54" s="88">
        <v>86</v>
      </c>
      <c r="G54" s="84" t="s">
        <v>30</v>
      </c>
      <c r="H54" s="87"/>
    </row>
    <row r="55" spans="1:8" x14ac:dyDescent="0.25">
      <c r="A55" s="80">
        <v>45</v>
      </c>
      <c r="B55" s="81">
        <v>45</v>
      </c>
      <c r="C55" s="85" t="s">
        <v>1867</v>
      </c>
      <c r="D55" s="85" t="s">
        <v>1868</v>
      </c>
      <c r="E55" s="85" t="s">
        <v>214</v>
      </c>
      <c r="F55" s="86">
        <v>83</v>
      </c>
      <c r="G55" s="87" t="s">
        <v>30</v>
      </c>
      <c r="H55" s="87"/>
    </row>
    <row r="56" spans="1:8" x14ac:dyDescent="0.25">
      <c r="A56" s="80">
        <v>46</v>
      </c>
      <c r="B56" s="73">
        <v>46</v>
      </c>
      <c r="C56" s="85" t="s">
        <v>1869</v>
      </c>
      <c r="D56" s="85" t="s">
        <v>261</v>
      </c>
      <c r="E56" s="85" t="s">
        <v>130</v>
      </c>
      <c r="F56" s="86">
        <v>84</v>
      </c>
      <c r="G56" s="87" t="s">
        <v>30</v>
      </c>
      <c r="H56" s="84"/>
    </row>
    <row r="57" spans="1:8" x14ac:dyDescent="0.25">
      <c r="A57" s="80">
        <v>47</v>
      </c>
      <c r="B57" s="73">
        <v>47</v>
      </c>
      <c r="C57" s="85" t="s">
        <v>1870</v>
      </c>
      <c r="D57" s="85" t="s">
        <v>978</v>
      </c>
      <c r="E57" s="85" t="s">
        <v>140</v>
      </c>
      <c r="F57" s="86">
        <v>87</v>
      </c>
      <c r="G57" s="87" t="s">
        <v>30</v>
      </c>
      <c r="H57" s="87"/>
    </row>
    <row r="58" spans="1:8" x14ac:dyDescent="0.25">
      <c r="A58" s="80">
        <v>48</v>
      </c>
      <c r="B58" s="81">
        <v>48</v>
      </c>
      <c r="C58" s="85" t="s">
        <v>1871</v>
      </c>
      <c r="D58" s="85" t="s">
        <v>1310</v>
      </c>
      <c r="E58" s="85" t="s">
        <v>8</v>
      </c>
      <c r="F58" s="86">
        <v>90</v>
      </c>
      <c r="G58" s="87" t="s">
        <v>1802</v>
      </c>
      <c r="H58" s="87"/>
    </row>
    <row r="59" spans="1:8" x14ac:dyDescent="0.25">
      <c r="A59" s="80">
        <v>49</v>
      </c>
      <c r="B59" s="81">
        <v>49</v>
      </c>
      <c r="C59" s="85" t="s">
        <v>1872</v>
      </c>
      <c r="D59" s="85" t="s">
        <v>1873</v>
      </c>
      <c r="E59" s="85" t="s">
        <v>1312</v>
      </c>
      <c r="F59" s="86">
        <v>97</v>
      </c>
      <c r="G59" s="87" t="s">
        <v>1802</v>
      </c>
      <c r="H59" s="87"/>
    </row>
    <row r="60" spans="1:8" x14ac:dyDescent="0.25">
      <c r="A60" s="80">
        <v>50</v>
      </c>
      <c r="B60" s="73">
        <v>50</v>
      </c>
      <c r="C60" s="85" t="s">
        <v>1874</v>
      </c>
      <c r="D60" s="85" t="s">
        <v>52</v>
      </c>
      <c r="E60" s="85" t="s">
        <v>10</v>
      </c>
      <c r="F60" s="86">
        <v>83</v>
      </c>
      <c r="G60" s="87" t="s">
        <v>30</v>
      </c>
      <c r="H60" s="87"/>
    </row>
    <row r="61" spans="1:8" x14ac:dyDescent="0.25">
      <c r="A61" s="80">
        <v>51</v>
      </c>
      <c r="B61" s="73">
        <v>51</v>
      </c>
      <c r="C61" s="85" t="s">
        <v>1875</v>
      </c>
      <c r="D61" s="85" t="s">
        <v>17</v>
      </c>
      <c r="E61" s="85" t="s">
        <v>678</v>
      </c>
      <c r="F61" s="86">
        <v>86</v>
      </c>
      <c r="G61" s="87" t="s">
        <v>30</v>
      </c>
      <c r="H61" s="87"/>
    </row>
    <row r="62" spans="1:8" x14ac:dyDescent="0.25">
      <c r="A62" s="80">
        <v>52</v>
      </c>
      <c r="B62" s="81">
        <v>52</v>
      </c>
      <c r="C62" s="85" t="s">
        <v>1876</v>
      </c>
      <c r="D62" s="85" t="s">
        <v>1877</v>
      </c>
      <c r="E62" s="85" t="s">
        <v>1801</v>
      </c>
      <c r="F62" s="86">
        <v>85</v>
      </c>
      <c r="G62" s="87" t="s">
        <v>30</v>
      </c>
      <c r="H62" s="87"/>
    </row>
    <row r="63" spans="1:8" x14ac:dyDescent="0.25">
      <c r="A63" s="80">
        <v>53</v>
      </c>
      <c r="B63" s="81">
        <v>53</v>
      </c>
      <c r="C63" s="85" t="s">
        <v>1878</v>
      </c>
      <c r="D63" s="85" t="s">
        <v>1868</v>
      </c>
      <c r="E63" s="85" t="s">
        <v>1567</v>
      </c>
      <c r="F63" s="86">
        <v>88</v>
      </c>
      <c r="G63" s="87" t="s">
        <v>30</v>
      </c>
      <c r="H63" s="87"/>
    </row>
    <row r="64" spans="1:8" x14ac:dyDescent="0.25">
      <c r="A64" s="80">
        <v>54</v>
      </c>
      <c r="B64" s="73">
        <v>54</v>
      </c>
      <c r="C64" s="85" t="s">
        <v>1879</v>
      </c>
      <c r="D64" s="85" t="s">
        <v>1880</v>
      </c>
      <c r="E64" s="85" t="s">
        <v>57</v>
      </c>
      <c r="F64" s="86">
        <v>85</v>
      </c>
      <c r="G64" s="87" t="s">
        <v>30</v>
      </c>
      <c r="H64" s="87"/>
    </row>
    <row r="65" spans="1:8" x14ac:dyDescent="0.25">
      <c r="A65" s="80">
        <v>55</v>
      </c>
      <c r="B65" s="73">
        <v>55</v>
      </c>
      <c r="C65" s="85" t="s">
        <v>1881</v>
      </c>
      <c r="D65" s="85" t="s">
        <v>1882</v>
      </c>
      <c r="E65" s="85" t="s">
        <v>57</v>
      </c>
      <c r="F65" s="86">
        <v>97</v>
      </c>
      <c r="G65" s="87" t="s">
        <v>1802</v>
      </c>
      <c r="H65" s="87"/>
    </row>
    <row r="66" spans="1:8" x14ac:dyDescent="0.25">
      <c r="A66" s="80">
        <v>56</v>
      </c>
      <c r="B66" s="81">
        <v>56</v>
      </c>
      <c r="C66" s="85" t="s">
        <v>1883</v>
      </c>
      <c r="D66" s="85" t="s">
        <v>189</v>
      </c>
      <c r="E66" s="85" t="s">
        <v>58</v>
      </c>
      <c r="F66" s="86">
        <v>87</v>
      </c>
      <c r="G66" s="87" t="s">
        <v>30</v>
      </c>
      <c r="H66" s="87"/>
    </row>
    <row r="67" spans="1:8" x14ac:dyDescent="0.25">
      <c r="A67" s="80">
        <v>57</v>
      </c>
      <c r="B67" s="81">
        <v>57</v>
      </c>
      <c r="C67" s="85" t="s">
        <v>1884</v>
      </c>
      <c r="D67" s="85" t="s">
        <v>354</v>
      </c>
      <c r="E67" s="85" t="s">
        <v>1885</v>
      </c>
      <c r="F67" s="86">
        <v>83</v>
      </c>
      <c r="G67" s="87" t="s">
        <v>30</v>
      </c>
      <c r="H67" s="84"/>
    </row>
    <row r="68" spans="1:8" x14ac:dyDescent="0.25">
      <c r="A68" s="80">
        <v>58</v>
      </c>
      <c r="B68" s="73">
        <v>58</v>
      </c>
      <c r="C68" s="85" t="s">
        <v>1886</v>
      </c>
      <c r="D68" s="85" t="s">
        <v>754</v>
      </c>
      <c r="E68" s="85" t="s">
        <v>59</v>
      </c>
      <c r="F68" s="86">
        <v>98</v>
      </c>
      <c r="G68" s="87" t="s">
        <v>1802</v>
      </c>
      <c r="H68" s="87"/>
    </row>
    <row r="69" spans="1:8" x14ac:dyDescent="0.25">
      <c r="A69" s="80">
        <v>59</v>
      </c>
      <c r="B69" s="73">
        <v>59</v>
      </c>
      <c r="C69" s="85" t="s">
        <v>1887</v>
      </c>
      <c r="D69" s="85" t="s">
        <v>955</v>
      </c>
      <c r="E69" s="85" t="s">
        <v>646</v>
      </c>
      <c r="F69" s="86">
        <v>82</v>
      </c>
      <c r="G69" s="87" t="s">
        <v>30</v>
      </c>
      <c r="H69" s="84"/>
    </row>
    <row r="70" spans="1:8" x14ac:dyDescent="0.25">
      <c r="A70" s="80">
        <v>60</v>
      </c>
      <c r="B70" s="81">
        <v>60</v>
      </c>
      <c r="C70" s="85" t="s">
        <v>1888</v>
      </c>
      <c r="D70" s="85" t="s">
        <v>1889</v>
      </c>
      <c r="E70" s="85" t="s">
        <v>291</v>
      </c>
      <c r="F70" s="86">
        <v>86</v>
      </c>
      <c r="G70" s="87" t="s">
        <v>30</v>
      </c>
      <c r="H70" s="87"/>
    </row>
    <row r="71" spans="1:8" x14ac:dyDescent="0.25">
      <c r="A71" s="80">
        <v>61</v>
      </c>
      <c r="B71" s="81">
        <v>61</v>
      </c>
      <c r="C71" s="85" t="s">
        <v>1890</v>
      </c>
      <c r="D71" s="85" t="s">
        <v>80</v>
      </c>
      <c r="E71" s="85" t="s">
        <v>114</v>
      </c>
      <c r="F71" s="86">
        <v>82</v>
      </c>
      <c r="G71" s="87" t="s">
        <v>30</v>
      </c>
      <c r="H71" s="87"/>
    </row>
    <row r="72" spans="1:8" x14ac:dyDescent="0.25">
      <c r="A72" s="80">
        <v>62</v>
      </c>
      <c r="B72" s="73">
        <v>62</v>
      </c>
      <c r="C72" s="85" t="s">
        <v>1891</v>
      </c>
      <c r="D72" s="85" t="s">
        <v>858</v>
      </c>
      <c r="E72" s="85" t="s">
        <v>115</v>
      </c>
      <c r="F72" s="86">
        <v>90</v>
      </c>
      <c r="G72" s="87" t="s">
        <v>1802</v>
      </c>
      <c r="H72" s="87"/>
    </row>
    <row r="73" spans="1:8" x14ac:dyDescent="0.25">
      <c r="A73" s="80">
        <v>63</v>
      </c>
      <c r="B73" s="73">
        <v>63</v>
      </c>
      <c r="C73" s="85" t="s">
        <v>1892</v>
      </c>
      <c r="D73" s="85" t="s">
        <v>142</v>
      </c>
      <c r="E73" s="85" t="s">
        <v>62</v>
      </c>
      <c r="F73" s="86">
        <v>87</v>
      </c>
      <c r="G73" s="87" t="s">
        <v>30</v>
      </c>
      <c r="H73" s="87"/>
    </row>
    <row r="74" spans="1:8" x14ac:dyDescent="0.25">
      <c r="A74" s="80">
        <v>64</v>
      </c>
      <c r="B74" s="81">
        <v>64</v>
      </c>
      <c r="C74" s="85" t="s">
        <v>1893</v>
      </c>
      <c r="D74" s="85" t="s">
        <v>1894</v>
      </c>
      <c r="E74" s="85" t="s">
        <v>11</v>
      </c>
      <c r="F74" s="86">
        <v>88</v>
      </c>
      <c r="G74" s="87" t="s">
        <v>30</v>
      </c>
      <c r="H74" s="84"/>
    </row>
    <row r="75" spans="1:8" x14ac:dyDescent="0.25">
      <c r="A75" s="80">
        <v>65</v>
      </c>
      <c r="B75" s="81">
        <v>65</v>
      </c>
      <c r="C75" s="85" t="s">
        <v>1895</v>
      </c>
      <c r="D75" s="85" t="s">
        <v>1896</v>
      </c>
      <c r="E75" s="85" t="s">
        <v>224</v>
      </c>
      <c r="F75" s="86">
        <v>84</v>
      </c>
      <c r="G75" s="87" t="s">
        <v>30</v>
      </c>
      <c r="H75" s="84"/>
    </row>
    <row r="76" spans="1:8" x14ac:dyDescent="0.25">
      <c r="A76" s="80">
        <v>66</v>
      </c>
      <c r="B76" s="73">
        <v>66</v>
      </c>
      <c r="C76" s="85" t="s">
        <v>1897</v>
      </c>
      <c r="D76" s="85" t="s">
        <v>1898</v>
      </c>
      <c r="E76" s="85" t="s">
        <v>224</v>
      </c>
      <c r="F76" s="86">
        <v>91</v>
      </c>
      <c r="G76" s="87" t="s">
        <v>1802</v>
      </c>
      <c r="H76" s="87"/>
    </row>
    <row r="77" spans="1:8" x14ac:dyDescent="0.25">
      <c r="A77" s="80">
        <v>67</v>
      </c>
      <c r="B77" s="73">
        <v>67</v>
      </c>
      <c r="C77" s="82" t="s">
        <v>1899</v>
      </c>
      <c r="D77" s="82" t="s">
        <v>1900</v>
      </c>
      <c r="E77" s="82" t="s">
        <v>118</v>
      </c>
      <c r="F77" s="83">
        <v>80</v>
      </c>
      <c r="G77" s="84" t="s">
        <v>30</v>
      </c>
      <c r="H77" s="84"/>
    </row>
    <row r="78" spans="1:8" x14ac:dyDescent="0.25">
      <c r="A78" s="80">
        <v>68</v>
      </c>
      <c r="B78" s="81">
        <v>68</v>
      </c>
      <c r="C78" s="85" t="s">
        <v>1901</v>
      </c>
      <c r="D78" s="85" t="s">
        <v>1079</v>
      </c>
      <c r="E78" s="85" t="s">
        <v>143</v>
      </c>
      <c r="F78" s="86">
        <v>97</v>
      </c>
      <c r="G78" s="87" t="s">
        <v>1802</v>
      </c>
      <c r="H78" s="87"/>
    </row>
    <row r="79" spans="1:8" x14ac:dyDescent="0.25">
      <c r="A79" s="80">
        <v>69</v>
      </c>
      <c r="B79" s="81">
        <v>69</v>
      </c>
      <c r="C79" s="85" t="s">
        <v>1902</v>
      </c>
      <c r="D79" s="85" t="s">
        <v>267</v>
      </c>
      <c r="E79" s="85" t="s">
        <v>152</v>
      </c>
      <c r="F79" s="86">
        <v>86</v>
      </c>
      <c r="G79" s="87" t="s">
        <v>30</v>
      </c>
      <c r="H79" s="87"/>
    </row>
    <row r="80" spans="1:8" x14ac:dyDescent="0.25">
      <c r="A80" s="80">
        <v>70</v>
      </c>
      <c r="B80" s="73">
        <v>70</v>
      </c>
      <c r="C80" s="85" t="s">
        <v>1903</v>
      </c>
      <c r="D80" s="85" t="s">
        <v>567</v>
      </c>
      <c r="E80" s="85" t="s">
        <v>23</v>
      </c>
      <c r="F80" s="86">
        <v>85</v>
      </c>
      <c r="G80" s="87" t="s">
        <v>30</v>
      </c>
      <c r="H80" s="87"/>
    </row>
    <row r="81" spans="1:8" x14ac:dyDescent="0.25">
      <c r="A81" s="80">
        <v>71</v>
      </c>
      <c r="B81" s="73">
        <v>71</v>
      </c>
      <c r="C81" s="85" t="s">
        <v>1904</v>
      </c>
      <c r="D81" s="85" t="s">
        <v>347</v>
      </c>
      <c r="E81" s="85" t="s">
        <v>64</v>
      </c>
      <c r="F81" s="86">
        <v>97</v>
      </c>
      <c r="G81" s="87" t="s">
        <v>1802</v>
      </c>
      <c r="H81" s="87"/>
    </row>
    <row r="82" spans="1:8" x14ac:dyDescent="0.25">
      <c r="A82" s="80">
        <v>72</v>
      </c>
      <c r="B82" s="81">
        <v>72</v>
      </c>
      <c r="C82" s="85" t="s">
        <v>1905</v>
      </c>
      <c r="D82" s="85" t="s">
        <v>41</v>
      </c>
      <c r="E82" s="85" t="s">
        <v>64</v>
      </c>
      <c r="F82" s="86">
        <v>82</v>
      </c>
      <c r="G82" s="87" t="s">
        <v>30</v>
      </c>
      <c r="H82" s="84"/>
    </row>
    <row r="83" spans="1:8" x14ac:dyDescent="0.25">
      <c r="A83" s="80">
        <v>73</v>
      </c>
      <c r="B83" s="81">
        <v>73</v>
      </c>
      <c r="C83" s="82" t="s">
        <v>1906</v>
      </c>
      <c r="D83" s="82" t="s">
        <v>1907</v>
      </c>
      <c r="E83" s="82" t="s">
        <v>64</v>
      </c>
      <c r="F83" s="83">
        <v>0</v>
      </c>
      <c r="G83" s="84" t="s">
        <v>226</v>
      </c>
      <c r="H83" s="84" t="s">
        <v>2542</v>
      </c>
    </row>
    <row r="84" spans="1:8" x14ac:dyDescent="0.25">
      <c r="A84" s="80">
        <v>74</v>
      </c>
      <c r="B84" s="81">
        <v>74</v>
      </c>
      <c r="C84" s="85" t="s">
        <v>2543</v>
      </c>
      <c r="D84" s="85" t="s">
        <v>2544</v>
      </c>
      <c r="E84" s="85" t="s">
        <v>65</v>
      </c>
      <c r="F84" s="86">
        <v>85</v>
      </c>
      <c r="G84" s="87" t="s">
        <v>30</v>
      </c>
      <c r="H84" s="114" t="s">
        <v>2545</v>
      </c>
    </row>
    <row r="85" spans="1:8" x14ac:dyDescent="0.25">
      <c r="A85" s="80">
        <v>75</v>
      </c>
      <c r="B85" s="81">
        <v>75</v>
      </c>
      <c r="C85" s="89" t="s">
        <v>2546</v>
      </c>
      <c r="D85" s="89" t="s">
        <v>137</v>
      </c>
      <c r="E85" s="89" t="s">
        <v>38</v>
      </c>
      <c r="F85" s="114">
        <v>84</v>
      </c>
      <c r="G85" s="114" t="s">
        <v>30</v>
      </c>
      <c r="H85" s="114" t="s">
        <v>2545</v>
      </c>
    </row>
    <row r="86" spans="1:8" x14ac:dyDescent="0.25">
      <c r="B86" s="62"/>
      <c r="C86" s="63"/>
      <c r="D86" s="62"/>
      <c r="E86" s="164"/>
      <c r="F86" s="63"/>
      <c r="G86" s="62"/>
      <c r="H86" s="27"/>
    </row>
    <row r="87" spans="1:8" x14ac:dyDescent="0.25">
      <c r="C87" s="166" t="s">
        <v>1908</v>
      </c>
      <c r="F87" s="165"/>
    </row>
    <row r="88" spans="1:8" ht="31.5" x14ac:dyDescent="0.25">
      <c r="A88" s="89"/>
      <c r="B88" s="90" t="s">
        <v>101</v>
      </c>
      <c r="C88" s="91" t="s">
        <v>31</v>
      </c>
      <c r="D88" s="91" t="s">
        <v>32</v>
      </c>
      <c r="E88" s="92" t="s">
        <v>134</v>
      </c>
      <c r="F88" s="93" t="s">
        <v>275</v>
      </c>
      <c r="G88" s="94" t="s">
        <v>3</v>
      </c>
      <c r="H88" s="95" t="s">
        <v>0</v>
      </c>
    </row>
    <row r="89" spans="1:8" x14ac:dyDescent="0.25">
      <c r="A89" s="80">
        <v>74</v>
      </c>
      <c r="B89" s="68">
        <v>1</v>
      </c>
      <c r="C89" s="96" t="s">
        <v>1909</v>
      </c>
      <c r="D89" s="97" t="s">
        <v>1036</v>
      </c>
      <c r="E89" s="97" t="s">
        <v>65</v>
      </c>
      <c r="F89" s="98">
        <v>80</v>
      </c>
      <c r="G89" s="98" t="s">
        <v>30</v>
      </c>
      <c r="H89" s="99"/>
    </row>
    <row r="90" spans="1:8" x14ac:dyDescent="0.25">
      <c r="A90" s="80">
        <v>75</v>
      </c>
      <c r="B90" s="68">
        <v>2</v>
      </c>
      <c r="C90" s="96" t="s">
        <v>1910</v>
      </c>
      <c r="D90" s="97" t="s">
        <v>1911</v>
      </c>
      <c r="E90" s="97" t="s">
        <v>33</v>
      </c>
      <c r="F90" s="98">
        <v>90</v>
      </c>
      <c r="G90" s="98" t="s">
        <v>70</v>
      </c>
      <c r="H90" s="99"/>
    </row>
    <row r="91" spans="1:8" x14ac:dyDescent="0.25">
      <c r="A91" s="80">
        <v>76</v>
      </c>
      <c r="B91" s="68">
        <v>3</v>
      </c>
      <c r="C91" s="96" t="s">
        <v>1912</v>
      </c>
      <c r="D91" s="97" t="s">
        <v>1800</v>
      </c>
      <c r="E91" s="97" t="s">
        <v>123</v>
      </c>
      <c r="F91" s="98">
        <v>80</v>
      </c>
      <c r="G91" s="98" t="s">
        <v>30</v>
      </c>
      <c r="H91" s="99"/>
    </row>
    <row r="92" spans="1:8" x14ac:dyDescent="0.25">
      <c r="A92" s="80">
        <v>77</v>
      </c>
      <c r="B92" s="68">
        <v>4</v>
      </c>
      <c r="C92" s="96" t="s">
        <v>1913</v>
      </c>
      <c r="D92" s="97" t="s">
        <v>1914</v>
      </c>
      <c r="E92" s="97" t="s">
        <v>5</v>
      </c>
      <c r="F92" s="98">
        <v>87</v>
      </c>
      <c r="G92" s="98" t="s">
        <v>30</v>
      </c>
      <c r="H92" s="99"/>
    </row>
    <row r="93" spans="1:8" x14ac:dyDescent="0.25">
      <c r="A93" s="80">
        <v>78</v>
      </c>
      <c r="B93" s="68">
        <v>5</v>
      </c>
      <c r="C93" s="96" t="s">
        <v>1915</v>
      </c>
      <c r="D93" s="97" t="s">
        <v>1916</v>
      </c>
      <c r="E93" s="97" t="s">
        <v>26</v>
      </c>
      <c r="F93" s="98">
        <v>80</v>
      </c>
      <c r="G93" s="98" t="s">
        <v>30</v>
      </c>
      <c r="H93" s="99"/>
    </row>
    <row r="94" spans="1:8" x14ac:dyDescent="0.25">
      <c r="A94" s="80">
        <v>79</v>
      </c>
      <c r="B94" s="68">
        <v>6</v>
      </c>
      <c r="C94" s="96" t="s">
        <v>1917</v>
      </c>
      <c r="D94" s="97" t="s">
        <v>1166</v>
      </c>
      <c r="E94" s="97" t="s">
        <v>38</v>
      </c>
      <c r="F94" s="98">
        <v>93</v>
      </c>
      <c r="G94" s="98" t="s">
        <v>70</v>
      </c>
      <c r="H94" s="99"/>
    </row>
    <row r="95" spans="1:8" x14ac:dyDescent="0.25">
      <c r="A95" s="80">
        <v>80</v>
      </c>
      <c r="B95" s="68">
        <v>7</v>
      </c>
      <c r="C95" s="96" t="s">
        <v>1918</v>
      </c>
      <c r="D95" s="97" t="s">
        <v>88</v>
      </c>
      <c r="E95" s="97" t="s">
        <v>38</v>
      </c>
      <c r="F95" s="98">
        <v>80</v>
      </c>
      <c r="G95" s="98" t="s">
        <v>30</v>
      </c>
      <c r="H95" s="99"/>
    </row>
    <row r="96" spans="1:8" x14ac:dyDescent="0.25">
      <c r="A96" s="80">
        <v>81</v>
      </c>
      <c r="B96" s="68">
        <v>8</v>
      </c>
      <c r="C96" s="96" t="s">
        <v>1919</v>
      </c>
      <c r="D96" s="97" t="s">
        <v>1920</v>
      </c>
      <c r="E96" s="97" t="s">
        <v>1131</v>
      </c>
      <c r="F96" s="98">
        <v>75</v>
      </c>
      <c r="G96" s="98" t="s">
        <v>66</v>
      </c>
      <c r="H96" s="99"/>
    </row>
    <row r="97" spans="1:8" x14ac:dyDescent="0.25">
      <c r="A97" s="80">
        <v>82</v>
      </c>
      <c r="B97" s="68">
        <v>9</v>
      </c>
      <c r="C97" s="96" t="s">
        <v>1921</v>
      </c>
      <c r="D97" s="97" t="s">
        <v>246</v>
      </c>
      <c r="E97" s="97" t="s">
        <v>93</v>
      </c>
      <c r="F97" s="98">
        <v>85</v>
      </c>
      <c r="G97" s="98" t="s">
        <v>30</v>
      </c>
      <c r="H97" s="99"/>
    </row>
    <row r="98" spans="1:8" x14ac:dyDescent="0.25">
      <c r="A98" s="80">
        <v>83</v>
      </c>
      <c r="B98" s="68">
        <v>10</v>
      </c>
      <c r="C98" s="96" t="s">
        <v>1922</v>
      </c>
      <c r="D98" s="97" t="s">
        <v>246</v>
      </c>
      <c r="E98" s="97" t="s">
        <v>93</v>
      </c>
      <c r="F98" s="98">
        <v>85</v>
      </c>
      <c r="G98" s="98" t="s">
        <v>30</v>
      </c>
      <c r="H98" s="99"/>
    </row>
    <row r="99" spans="1:8" x14ac:dyDescent="0.25">
      <c r="A99" s="80">
        <v>84</v>
      </c>
      <c r="B99" s="68">
        <v>11</v>
      </c>
      <c r="C99" s="96" t="s">
        <v>1923</v>
      </c>
      <c r="D99" s="97" t="s">
        <v>43</v>
      </c>
      <c r="E99" s="97" t="s">
        <v>46</v>
      </c>
      <c r="F99" s="98">
        <v>80</v>
      </c>
      <c r="G99" s="98" t="s">
        <v>30</v>
      </c>
      <c r="H99" s="99"/>
    </row>
    <row r="100" spans="1:8" x14ac:dyDescent="0.25">
      <c r="A100" s="80">
        <v>85</v>
      </c>
      <c r="B100" s="68">
        <v>12</v>
      </c>
      <c r="C100" s="96" t="s">
        <v>1924</v>
      </c>
      <c r="D100" s="97" t="s">
        <v>17</v>
      </c>
      <c r="E100" s="97" t="s">
        <v>46</v>
      </c>
      <c r="F100" s="98">
        <v>80</v>
      </c>
      <c r="G100" s="98" t="s">
        <v>30</v>
      </c>
      <c r="H100" s="99"/>
    </row>
    <row r="101" spans="1:8" x14ac:dyDescent="0.25">
      <c r="A101" s="80">
        <v>86</v>
      </c>
      <c r="B101" s="68">
        <v>13</v>
      </c>
      <c r="C101" s="96" t="s">
        <v>1925</v>
      </c>
      <c r="D101" s="97" t="s">
        <v>63</v>
      </c>
      <c r="E101" s="97" t="s">
        <v>268</v>
      </c>
      <c r="F101" s="98">
        <v>95</v>
      </c>
      <c r="G101" s="98" t="s">
        <v>70</v>
      </c>
      <c r="H101" s="99"/>
    </row>
    <row r="102" spans="1:8" x14ac:dyDescent="0.25">
      <c r="A102" s="80">
        <v>87</v>
      </c>
      <c r="B102" s="68">
        <v>14</v>
      </c>
      <c r="C102" s="96" t="s">
        <v>1926</v>
      </c>
      <c r="D102" s="97" t="s">
        <v>17</v>
      </c>
      <c r="E102" s="97" t="s">
        <v>50</v>
      </c>
      <c r="F102" s="98">
        <v>80</v>
      </c>
      <c r="G102" s="98" t="s">
        <v>30</v>
      </c>
      <c r="H102" s="99"/>
    </row>
    <row r="103" spans="1:8" x14ac:dyDescent="0.25">
      <c r="A103" s="80">
        <v>88</v>
      </c>
      <c r="B103" s="68">
        <v>15</v>
      </c>
      <c r="C103" s="96" t="s">
        <v>1927</v>
      </c>
      <c r="D103" s="97" t="s">
        <v>1568</v>
      </c>
      <c r="E103" s="97" t="s">
        <v>177</v>
      </c>
      <c r="F103" s="98">
        <v>80</v>
      </c>
      <c r="G103" s="98" t="s">
        <v>30</v>
      </c>
      <c r="H103" s="99"/>
    </row>
    <row r="104" spans="1:8" x14ac:dyDescent="0.25">
      <c r="A104" s="80">
        <v>89</v>
      </c>
      <c r="B104" s="68">
        <v>16</v>
      </c>
      <c r="C104" s="96" t="s">
        <v>1928</v>
      </c>
      <c r="D104" s="97" t="s">
        <v>194</v>
      </c>
      <c r="E104" s="97" t="s">
        <v>20</v>
      </c>
      <c r="F104" s="98">
        <v>84</v>
      </c>
      <c r="G104" s="98" t="s">
        <v>30</v>
      </c>
      <c r="H104" s="99"/>
    </row>
    <row r="105" spans="1:8" x14ac:dyDescent="0.25">
      <c r="A105" s="80">
        <v>90</v>
      </c>
      <c r="B105" s="68">
        <v>17</v>
      </c>
      <c r="C105" s="96" t="s">
        <v>1929</v>
      </c>
      <c r="D105" s="97" t="s">
        <v>141</v>
      </c>
      <c r="E105" s="97" t="s">
        <v>15</v>
      </c>
      <c r="F105" s="98">
        <v>78</v>
      </c>
      <c r="G105" s="98" t="s">
        <v>66</v>
      </c>
      <c r="H105" s="99"/>
    </row>
    <row r="106" spans="1:8" x14ac:dyDescent="0.25">
      <c r="A106" s="80">
        <v>91</v>
      </c>
      <c r="B106" s="68">
        <v>18</v>
      </c>
      <c r="C106" s="96" t="s">
        <v>1930</v>
      </c>
      <c r="D106" s="97" t="s">
        <v>171</v>
      </c>
      <c r="E106" s="97" t="s">
        <v>278</v>
      </c>
      <c r="F106" s="98">
        <v>79</v>
      </c>
      <c r="G106" s="98" t="s">
        <v>66</v>
      </c>
      <c r="H106" s="99"/>
    </row>
    <row r="107" spans="1:8" x14ac:dyDescent="0.25">
      <c r="A107" s="80">
        <v>92</v>
      </c>
      <c r="B107" s="68">
        <v>19</v>
      </c>
      <c r="C107" s="96" t="s">
        <v>1931</v>
      </c>
      <c r="D107" s="97" t="s">
        <v>49</v>
      </c>
      <c r="E107" s="97" t="s">
        <v>7</v>
      </c>
      <c r="F107" s="98">
        <v>93</v>
      </c>
      <c r="G107" s="98" t="s">
        <v>70</v>
      </c>
      <c r="H107" s="99"/>
    </row>
    <row r="108" spans="1:8" x14ac:dyDescent="0.25">
      <c r="A108" s="80">
        <v>93</v>
      </c>
      <c r="B108" s="68">
        <v>20</v>
      </c>
      <c r="C108" s="96" t="s">
        <v>1932</v>
      </c>
      <c r="D108" s="97" t="s">
        <v>1933</v>
      </c>
      <c r="E108" s="97" t="s">
        <v>7</v>
      </c>
      <c r="F108" s="98">
        <v>89</v>
      </c>
      <c r="G108" s="98" t="s">
        <v>30</v>
      </c>
      <c r="H108" s="99"/>
    </row>
    <row r="109" spans="1:8" x14ac:dyDescent="0.25">
      <c r="A109" s="80">
        <v>94</v>
      </c>
      <c r="B109" s="68">
        <v>21</v>
      </c>
      <c r="C109" s="96" t="s">
        <v>1934</v>
      </c>
      <c r="D109" s="97" t="s">
        <v>1935</v>
      </c>
      <c r="E109" s="97" t="s">
        <v>7</v>
      </c>
      <c r="F109" s="98">
        <v>80</v>
      </c>
      <c r="G109" s="98" t="s">
        <v>30</v>
      </c>
      <c r="H109" s="99"/>
    </row>
    <row r="110" spans="1:8" x14ac:dyDescent="0.25">
      <c r="A110" s="80">
        <v>95</v>
      </c>
      <c r="B110" s="68">
        <v>22</v>
      </c>
      <c r="C110" s="96" t="s">
        <v>1936</v>
      </c>
      <c r="D110" s="97" t="s">
        <v>17</v>
      </c>
      <c r="E110" s="97" t="s">
        <v>78</v>
      </c>
      <c r="F110" s="98">
        <v>80</v>
      </c>
      <c r="G110" s="98" t="s">
        <v>30</v>
      </c>
      <c r="H110" s="99"/>
    </row>
    <row r="111" spans="1:8" x14ac:dyDescent="0.25">
      <c r="A111" s="80">
        <v>96</v>
      </c>
      <c r="B111" s="68">
        <v>23</v>
      </c>
      <c r="C111" s="96" t="s">
        <v>1937</v>
      </c>
      <c r="D111" s="97" t="s">
        <v>311</v>
      </c>
      <c r="E111" s="97" t="s">
        <v>78</v>
      </c>
      <c r="F111" s="98">
        <v>76</v>
      </c>
      <c r="G111" s="98" t="s">
        <v>66</v>
      </c>
      <c r="H111" s="99"/>
    </row>
    <row r="112" spans="1:8" x14ac:dyDescent="0.25">
      <c r="A112" s="80">
        <v>97</v>
      </c>
      <c r="B112" s="68">
        <v>24</v>
      </c>
      <c r="C112" s="96" t="s">
        <v>1938</v>
      </c>
      <c r="D112" s="97" t="s">
        <v>1939</v>
      </c>
      <c r="E112" s="97" t="s">
        <v>78</v>
      </c>
      <c r="F112" s="98">
        <v>90</v>
      </c>
      <c r="G112" s="98" t="s">
        <v>70</v>
      </c>
      <c r="H112" s="99"/>
    </row>
    <row r="113" spans="1:8" x14ac:dyDescent="0.25">
      <c r="A113" s="80">
        <v>98</v>
      </c>
      <c r="B113" s="68">
        <v>25</v>
      </c>
      <c r="C113" s="96" t="s">
        <v>1940</v>
      </c>
      <c r="D113" s="97" t="s">
        <v>56</v>
      </c>
      <c r="E113" s="97" t="s">
        <v>139</v>
      </c>
      <c r="F113" s="98">
        <v>76</v>
      </c>
      <c r="G113" s="98" t="s">
        <v>66</v>
      </c>
      <c r="H113" s="99"/>
    </row>
    <row r="114" spans="1:8" x14ac:dyDescent="0.25">
      <c r="A114" s="80">
        <v>99</v>
      </c>
      <c r="B114" s="68">
        <v>26</v>
      </c>
      <c r="C114" s="96" t="s">
        <v>1941</v>
      </c>
      <c r="D114" s="97" t="s">
        <v>1311</v>
      </c>
      <c r="E114" s="97" t="s">
        <v>25</v>
      </c>
      <c r="F114" s="98">
        <v>90</v>
      </c>
      <c r="G114" s="98" t="s">
        <v>70</v>
      </c>
      <c r="H114" s="99"/>
    </row>
    <row r="115" spans="1:8" x14ac:dyDescent="0.25">
      <c r="A115" s="80">
        <v>100</v>
      </c>
      <c r="B115" s="68">
        <v>27</v>
      </c>
      <c r="C115" s="96" t="s">
        <v>1942</v>
      </c>
      <c r="D115" s="97" t="s">
        <v>423</v>
      </c>
      <c r="E115" s="97" t="s">
        <v>25</v>
      </c>
      <c r="F115" s="98">
        <v>90</v>
      </c>
      <c r="G115" s="98" t="s">
        <v>70</v>
      </c>
      <c r="H115" s="99"/>
    </row>
    <row r="116" spans="1:8" x14ac:dyDescent="0.25">
      <c r="A116" s="80">
        <v>101</v>
      </c>
      <c r="B116" s="68">
        <v>28</v>
      </c>
      <c r="C116" s="96" t="s">
        <v>1943</v>
      </c>
      <c r="D116" s="97" t="s">
        <v>1944</v>
      </c>
      <c r="E116" s="97" t="s">
        <v>25</v>
      </c>
      <c r="F116" s="98">
        <v>100</v>
      </c>
      <c r="G116" s="98" t="s">
        <v>70</v>
      </c>
      <c r="H116" s="99"/>
    </row>
    <row r="117" spans="1:8" x14ac:dyDescent="0.25">
      <c r="A117" s="80">
        <v>102</v>
      </c>
      <c r="B117" s="68">
        <v>29</v>
      </c>
      <c r="C117" s="96" t="s">
        <v>1945</v>
      </c>
      <c r="D117" s="97" t="s">
        <v>1145</v>
      </c>
      <c r="E117" s="97" t="s">
        <v>130</v>
      </c>
      <c r="F117" s="98">
        <v>70</v>
      </c>
      <c r="G117" s="98" t="s">
        <v>66</v>
      </c>
      <c r="H117" s="99" t="s">
        <v>2547</v>
      </c>
    </row>
    <row r="118" spans="1:8" x14ac:dyDescent="0.25">
      <c r="A118" s="80">
        <v>103</v>
      </c>
      <c r="B118" s="68">
        <v>30</v>
      </c>
      <c r="C118" s="96" t="s">
        <v>1946</v>
      </c>
      <c r="D118" s="97" t="s">
        <v>1561</v>
      </c>
      <c r="E118" s="97" t="s">
        <v>10</v>
      </c>
      <c r="F118" s="98">
        <v>80</v>
      </c>
      <c r="G118" s="98" t="s">
        <v>30</v>
      </c>
      <c r="H118" s="99"/>
    </row>
    <row r="119" spans="1:8" x14ac:dyDescent="0.25">
      <c r="A119" s="80">
        <v>104</v>
      </c>
      <c r="B119" s="68">
        <v>31</v>
      </c>
      <c r="C119" s="96" t="s">
        <v>1947</v>
      </c>
      <c r="D119" s="97" t="s">
        <v>1948</v>
      </c>
      <c r="E119" s="97" t="s">
        <v>327</v>
      </c>
      <c r="F119" s="98">
        <v>70</v>
      </c>
      <c r="G119" s="98" t="s">
        <v>66</v>
      </c>
      <c r="H119" s="99"/>
    </row>
    <row r="120" spans="1:8" x14ac:dyDescent="0.25">
      <c r="A120" s="80">
        <v>105</v>
      </c>
      <c r="B120" s="68">
        <v>32</v>
      </c>
      <c r="C120" s="96" t="s">
        <v>1949</v>
      </c>
      <c r="D120" s="97" t="s">
        <v>72</v>
      </c>
      <c r="E120" s="97" t="s">
        <v>112</v>
      </c>
      <c r="F120" s="98">
        <v>80</v>
      </c>
      <c r="G120" s="98" t="s">
        <v>30</v>
      </c>
      <c r="H120" s="99"/>
    </row>
    <row r="121" spans="1:8" x14ac:dyDescent="0.25">
      <c r="A121" s="80">
        <v>106</v>
      </c>
      <c r="B121" s="68">
        <v>33</v>
      </c>
      <c r="C121" s="96" t="s">
        <v>1950</v>
      </c>
      <c r="D121" s="97" t="s">
        <v>1951</v>
      </c>
      <c r="E121" s="97" t="s">
        <v>1952</v>
      </c>
      <c r="F121" s="98">
        <v>85</v>
      </c>
      <c r="G121" s="98" t="s">
        <v>30</v>
      </c>
      <c r="H121" s="99"/>
    </row>
    <row r="122" spans="1:8" x14ac:dyDescent="0.25">
      <c r="A122" s="80">
        <v>107</v>
      </c>
      <c r="B122" s="68">
        <v>34</v>
      </c>
      <c r="C122" s="96" t="s">
        <v>1953</v>
      </c>
      <c r="D122" s="97" t="s">
        <v>241</v>
      </c>
      <c r="E122" s="97" t="s">
        <v>191</v>
      </c>
      <c r="F122" s="98">
        <v>75</v>
      </c>
      <c r="G122" s="98" t="s">
        <v>66</v>
      </c>
      <c r="H122" s="99"/>
    </row>
    <row r="123" spans="1:8" x14ac:dyDescent="0.25">
      <c r="A123" s="80">
        <v>108</v>
      </c>
      <c r="B123" s="68">
        <v>35</v>
      </c>
      <c r="C123" s="96" t="s">
        <v>1954</v>
      </c>
      <c r="D123" s="97" t="s">
        <v>1805</v>
      </c>
      <c r="E123" s="97" t="s">
        <v>1955</v>
      </c>
      <c r="F123" s="98">
        <v>90</v>
      </c>
      <c r="G123" s="98" t="s">
        <v>70</v>
      </c>
      <c r="H123" s="99"/>
    </row>
    <row r="124" spans="1:8" x14ac:dyDescent="0.25">
      <c r="A124" s="80">
        <v>109</v>
      </c>
      <c r="B124" s="68">
        <v>36</v>
      </c>
      <c r="C124" s="96" t="s">
        <v>1956</v>
      </c>
      <c r="D124" s="97" t="s">
        <v>171</v>
      </c>
      <c r="E124" s="97" t="s">
        <v>164</v>
      </c>
      <c r="F124" s="98">
        <v>70</v>
      </c>
      <c r="G124" s="98" t="s">
        <v>66</v>
      </c>
      <c r="H124" s="99"/>
    </row>
    <row r="125" spans="1:8" x14ac:dyDescent="0.25">
      <c r="A125" s="80">
        <v>110</v>
      </c>
      <c r="B125" s="68">
        <v>37</v>
      </c>
      <c r="C125" s="96" t="s">
        <v>1957</v>
      </c>
      <c r="D125" s="97" t="s">
        <v>360</v>
      </c>
      <c r="E125" s="97" t="s">
        <v>59</v>
      </c>
      <c r="F125" s="98">
        <v>85</v>
      </c>
      <c r="G125" s="98" t="s">
        <v>30</v>
      </c>
      <c r="H125" s="99"/>
    </row>
    <row r="126" spans="1:8" x14ac:dyDescent="0.25">
      <c r="A126" s="80">
        <v>111</v>
      </c>
      <c r="B126" s="68">
        <v>38</v>
      </c>
      <c r="C126" s="96" t="s">
        <v>1958</v>
      </c>
      <c r="D126" s="97" t="s">
        <v>153</v>
      </c>
      <c r="E126" s="97" t="s">
        <v>85</v>
      </c>
      <c r="F126" s="98">
        <v>83</v>
      </c>
      <c r="G126" s="98" t="s">
        <v>30</v>
      </c>
      <c r="H126" s="99"/>
    </row>
    <row r="127" spans="1:8" x14ac:dyDescent="0.25">
      <c r="A127" s="80">
        <v>112</v>
      </c>
      <c r="B127" s="68">
        <v>39</v>
      </c>
      <c r="C127" s="96" t="s">
        <v>1959</v>
      </c>
      <c r="D127" s="97" t="s">
        <v>153</v>
      </c>
      <c r="E127" s="97" t="s">
        <v>348</v>
      </c>
      <c r="F127" s="98">
        <v>95</v>
      </c>
      <c r="G127" s="98" t="s">
        <v>70</v>
      </c>
      <c r="H127" s="99"/>
    </row>
    <row r="128" spans="1:8" x14ac:dyDescent="0.25">
      <c r="A128" s="80">
        <v>113</v>
      </c>
      <c r="B128" s="68">
        <v>40</v>
      </c>
      <c r="C128" s="96" t="s">
        <v>1960</v>
      </c>
      <c r="D128" s="97" t="s">
        <v>161</v>
      </c>
      <c r="E128" s="97" t="s">
        <v>11</v>
      </c>
      <c r="F128" s="98">
        <v>89</v>
      </c>
      <c r="G128" s="98" t="s">
        <v>30</v>
      </c>
      <c r="H128" s="99"/>
    </row>
    <row r="129" spans="1:8" x14ac:dyDescent="0.25">
      <c r="A129" s="80">
        <v>114</v>
      </c>
      <c r="B129" s="68">
        <v>41</v>
      </c>
      <c r="C129" s="96" t="s">
        <v>1961</v>
      </c>
      <c r="D129" s="97" t="s">
        <v>56</v>
      </c>
      <c r="E129" s="97" t="s">
        <v>11</v>
      </c>
      <c r="F129" s="98">
        <v>98</v>
      </c>
      <c r="G129" s="98" t="s">
        <v>70</v>
      </c>
      <c r="H129" s="99"/>
    </row>
    <row r="130" spans="1:8" x14ac:dyDescent="0.25">
      <c r="A130" s="80">
        <v>115</v>
      </c>
      <c r="B130" s="68">
        <v>42</v>
      </c>
      <c r="C130" s="96" t="s">
        <v>1962</v>
      </c>
      <c r="D130" s="97" t="s">
        <v>1093</v>
      </c>
      <c r="E130" s="97" t="s">
        <v>11</v>
      </c>
      <c r="F130" s="98">
        <v>80</v>
      </c>
      <c r="G130" s="98" t="s">
        <v>30</v>
      </c>
      <c r="H130" s="99"/>
    </row>
    <row r="131" spans="1:8" x14ac:dyDescent="0.25">
      <c r="A131" s="80">
        <v>116</v>
      </c>
      <c r="B131" s="68">
        <v>43</v>
      </c>
      <c r="C131" s="96" t="s">
        <v>1963</v>
      </c>
      <c r="D131" s="97" t="s">
        <v>251</v>
      </c>
      <c r="E131" s="97" t="s">
        <v>118</v>
      </c>
      <c r="F131" s="98">
        <v>90</v>
      </c>
      <c r="G131" s="98" t="s">
        <v>70</v>
      </c>
      <c r="H131" s="99"/>
    </row>
    <row r="132" spans="1:8" x14ac:dyDescent="0.25">
      <c r="A132" s="80">
        <v>117</v>
      </c>
      <c r="B132" s="68">
        <v>44</v>
      </c>
      <c r="C132" s="100" t="s">
        <v>1964</v>
      </c>
      <c r="D132" s="101" t="s">
        <v>17</v>
      </c>
      <c r="E132" s="101" t="s">
        <v>152</v>
      </c>
      <c r="F132" s="98">
        <v>80</v>
      </c>
      <c r="G132" s="98" t="s">
        <v>30</v>
      </c>
      <c r="H132" s="99"/>
    </row>
    <row r="133" spans="1:8" x14ac:dyDescent="0.25">
      <c r="A133" s="80">
        <v>118</v>
      </c>
      <c r="B133" s="68">
        <v>45</v>
      </c>
      <c r="C133" s="100" t="s">
        <v>1965</v>
      </c>
      <c r="D133" s="101" t="s">
        <v>1966</v>
      </c>
      <c r="E133" s="101" t="s">
        <v>215</v>
      </c>
      <c r="F133" s="98">
        <v>70</v>
      </c>
      <c r="G133" s="98" t="s">
        <v>66</v>
      </c>
      <c r="H133" s="99"/>
    </row>
    <row r="134" spans="1:8" x14ac:dyDescent="0.25">
      <c r="C134" s="165"/>
      <c r="F134" s="165"/>
      <c r="G134" s="165"/>
      <c r="H134" s="16"/>
    </row>
    <row r="135" spans="1:8" x14ac:dyDescent="0.25">
      <c r="C135" s="166" t="s">
        <v>1967</v>
      </c>
      <c r="F135" s="165"/>
    </row>
    <row r="136" spans="1:8" ht="31.5" x14ac:dyDescent="0.25">
      <c r="A136" s="89"/>
      <c r="B136" s="90" t="s">
        <v>101</v>
      </c>
      <c r="C136" s="91" t="s">
        <v>31</v>
      </c>
      <c r="D136" s="91" t="s">
        <v>32</v>
      </c>
      <c r="E136" s="92" t="s">
        <v>134</v>
      </c>
      <c r="F136" s="93" t="s">
        <v>275</v>
      </c>
      <c r="G136" s="94" t="s">
        <v>3</v>
      </c>
      <c r="H136" s="95" t="s">
        <v>0</v>
      </c>
    </row>
    <row r="137" spans="1:8" x14ac:dyDescent="0.25">
      <c r="A137" s="80">
        <v>119</v>
      </c>
      <c r="B137" s="102">
        <v>1</v>
      </c>
      <c r="C137" s="103" t="s">
        <v>1968</v>
      </c>
      <c r="D137" s="103" t="s">
        <v>225</v>
      </c>
      <c r="E137" s="103" t="s">
        <v>33</v>
      </c>
      <c r="F137" s="30">
        <v>96</v>
      </c>
      <c r="G137" s="104" t="s">
        <v>1802</v>
      </c>
      <c r="H137" s="81"/>
    </row>
    <row r="138" spans="1:8" x14ac:dyDescent="0.25">
      <c r="A138" s="80">
        <v>120</v>
      </c>
      <c r="B138" s="102">
        <v>2</v>
      </c>
      <c r="C138" s="103" t="s">
        <v>1969</v>
      </c>
      <c r="D138" s="103" t="s">
        <v>237</v>
      </c>
      <c r="E138" s="103" t="s">
        <v>33</v>
      </c>
      <c r="F138" s="30">
        <v>80</v>
      </c>
      <c r="G138" s="104" t="s">
        <v>30</v>
      </c>
      <c r="H138" s="81"/>
    </row>
    <row r="139" spans="1:8" x14ac:dyDescent="0.25">
      <c r="A139" s="80">
        <v>121</v>
      </c>
      <c r="B139" s="102">
        <v>3</v>
      </c>
      <c r="C139" s="103" t="s">
        <v>1970</v>
      </c>
      <c r="D139" s="103" t="s">
        <v>256</v>
      </c>
      <c r="E139" s="103" t="s">
        <v>33</v>
      </c>
      <c r="F139" s="30">
        <v>88</v>
      </c>
      <c r="G139" s="104" t="s">
        <v>30</v>
      </c>
      <c r="H139" s="81"/>
    </row>
    <row r="140" spans="1:8" x14ac:dyDescent="0.25">
      <c r="A140" s="80">
        <v>122</v>
      </c>
      <c r="B140" s="102">
        <v>4</v>
      </c>
      <c r="C140" s="103" t="s">
        <v>1971</v>
      </c>
      <c r="D140" s="103" t="s">
        <v>1972</v>
      </c>
      <c r="E140" s="103" t="s">
        <v>123</v>
      </c>
      <c r="F140" s="30">
        <v>86</v>
      </c>
      <c r="G140" s="104" t="s">
        <v>30</v>
      </c>
      <c r="H140" s="81"/>
    </row>
    <row r="141" spans="1:8" x14ac:dyDescent="0.25">
      <c r="A141" s="80">
        <v>123</v>
      </c>
      <c r="B141" s="102">
        <v>5</v>
      </c>
      <c r="C141" s="103" t="s">
        <v>1973</v>
      </c>
      <c r="D141" s="103" t="s">
        <v>758</v>
      </c>
      <c r="E141" s="103" t="s">
        <v>182</v>
      </c>
      <c r="F141" s="30">
        <v>85</v>
      </c>
      <c r="G141" s="104" t="s">
        <v>30</v>
      </c>
      <c r="H141" s="81"/>
    </row>
    <row r="142" spans="1:8" x14ac:dyDescent="0.25">
      <c r="A142" s="80">
        <v>124</v>
      </c>
      <c r="B142" s="102">
        <v>6</v>
      </c>
      <c r="C142" s="103" t="s">
        <v>1974</v>
      </c>
      <c r="D142" s="103" t="s">
        <v>1975</v>
      </c>
      <c r="E142" s="103" t="s">
        <v>5</v>
      </c>
      <c r="F142" s="26">
        <v>88</v>
      </c>
      <c r="G142" s="104" t="s">
        <v>30</v>
      </c>
      <c r="H142" s="81"/>
    </row>
    <row r="143" spans="1:8" x14ac:dyDescent="0.25">
      <c r="A143" s="80">
        <v>125</v>
      </c>
      <c r="B143" s="102">
        <v>7</v>
      </c>
      <c r="C143" s="103" t="s">
        <v>1976</v>
      </c>
      <c r="D143" s="103" t="s">
        <v>1800</v>
      </c>
      <c r="E143" s="103" t="s">
        <v>266</v>
      </c>
      <c r="F143" s="26">
        <v>94</v>
      </c>
      <c r="G143" s="104" t="s">
        <v>1802</v>
      </c>
      <c r="H143" s="81"/>
    </row>
    <row r="144" spans="1:8" x14ac:dyDescent="0.25">
      <c r="A144" s="80">
        <v>126</v>
      </c>
      <c r="B144" s="102">
        <v>8</v>
      </c>
      <c r="C144" s="103" t="s">
        <v>1977</v>
      </c>
      <c r="D144" s="103" t="s">
        <v>341</v>
      </c>
      <c r="E144" s="103" t="s">
        <v>38</v>
      </c>
      <c r="F144" s="26">
        <v>85</v>
      </c>
      <c r="G144" s="104" t="s">
        <v>30</v>
      </c>
      <c r="H144" s="81"/>
    </row>
    <row r="145" spans="1:8" x14ac:dyDescent="0.25">
      <c r="A145" s="80">
        <v>127</v>
      </c>
      <c r="B145" s="102">
        <v>9</v>
      </c>
      <c r="C145" s="103" t="s">
        <v>1978</v>
      </c>
      <c r="D145" s="103" t="s">
        <v>1979</v>
      </c>
      <c r="E145" s="103" t="s">
        <v>1980</v>
      </c>
      <c r="F145" s="26">
        <v>70</v>
      </c>
      <c r="G145" s="104" t="s">
        <v>66</v>
      </c>
      <c r="H145" s="81"/>
    </row>
    <row r="146" spans="1:8" x14ac:dyDescent="0.25">
      <c r="A146" s="80">
        <v>128</v>
      </c>
      <c r="B146" s="102">
        <v>10</v>
      </c>
      <c r="C146" s="103" t="s">
        <v>1981</v>
      </c>
      <c r="D146" s="103" t="s">
        <v>1765</v>
      </c>
      <c r="E146" s="103" t="s">
        <v>40</v>
      </c>
      <c r="F146" s="30">
        <v>80</v>
      </c>
      <c r="G146" s="104" t="s">
        <v>30</v>
      </c>
      <c r="H146" s="81"/>
    </row>
    <row r="147" spans="1:8" x14ac:dyDescent="0.25">
      <c r="A147" s="80">
        <v>129</v>
      </c>
      <c r="B147" s="102">
        <v>11</v>
      </c>
      <c r="C147" s="103" t="s">
        <v>1982</v>
      </c>
      <c r="D147" s="103" t="s">
        <v>49</v>
      </c>
      <c r="E147" s="103" t="s">
        <v>14</v>
      </c>
      <c r="F147" s="30">
        <v>75</v>
      </c>
      <c r="G147" s="104" t="s">
        <v>66</v>
      </c>
      <c r="H147" s="81"/>
    </row>
    <row r="148" spans="1:8" x14ac:dyDescent="0.25">
      <c r="A148" s="80">
        <v>130</v>
      </c>
      <c r="B148" s="102">
        <v>12</v>
      </c>
      <c r="C148" s="105" t="s">
        <v>1983</v>
      </c>
      <c r="D148" s="105" t="s">
        <v>1984</v>
      </c>
      <c r="E148" s="105" t="s">
        <v>14</v>
      </c>
      <c r="F148" s="31">
        <v>85</v>
      </c>
      <c r="G148" s="104" t="s">
        <v>30</v>
      </c>
      <c r="H148" s="81"/>
    </row>
    <row r="149" spans="1:8" x14ac:dyDescent="0.25">
      <c r="A149" s="80">
        <v>131</v>
      </c>
      <c r="B149" s="102">
        <v>13</v>
      </c>
      <c r="C149" s="103" t="s">
        <v>1985</v>
      </c>
      <c r="D149" s="103" t="s">
        <v>1402</v>
      </c>
      <c r="E149" s="103" t="s">
        <v>74</v>
      </c>
      <c r="F149" s="32">
        <v>67</v>
      </c>
      <c r="G149" s="104" t="s">
        <v>66</v>
      </c>
      <c r="H149" s="81"/>
    </row>
    <row r="150" spans="1:8" x14ac:dyDescent="0.25">
      <c r="A150" s="80">
        <v>132</v>
      </c>
      <c r="B150" s="102">
        <v>14</v>
      </c>
      <c r="C150" s="103" t="s">
        <v>1986</v>
      </c>
      <c r="D150" s="103" t="s">
        <v>122</v>
      </c>
      <c r="E150" s="103" t="s">
        <v>20</v>
      </c>
      <c r="F150" s="32">
        <v>92</v>
      </c>
      <c r="G150" s="104" t="s">
        <v>1802</v>
      </c>
      <c r="H150" s="81"/>
    </row>
    <row r="151" spans="1:8" x14ac:dyDescent="0.25">
      <c r="A151" s="80">
        <v>133</v>
      </c>
      <c r="B151" s="102">
        <v>15</v>
      </c>
      <c r="C151" s="103" t="s">
        <v>1987</v>
      </c>
      <c r="D151" s="103" t="s">
        <v>56</v>
      </c>
      <c r="E151" s="103" t="s">
        <v>264</v>
      </c>
      <c r="F151" s="32">
        <v>85</v>
      </c>
      <c r="G151" s="104" t="s">
        <v>30</v>
      </c>
      <c r="H151" s="81"/>
    </row>
    <row r="152" spans="1:8" x14ac:dyDescent="0.25">
      <c r="A152" s="80">
        <v>134</v>
      </c>
      <c r="B152" s="102">
        <v>16</v>
      </c>
      <c r="C152" s="103" t="s">
        <v>1988</v>
      </c>
      <c r="D152" s="103" t="s">
        <v>1989</v>
      </c>
      <c r="E152" s="103" t="s">
        <v>7</v>
      </c>
      <c r="F152" s="32">
        <v>75</v>
      </c>
      <c r="G152" s="104" t="s">
        <v>66</v>
      </c>
      <c r="H152" s="81"/>
    </row>
    <row r="153" spans="1:8" x14ac:dyDescent="0.25">
      <c r="A153" s="80">
        <v>135</v>
      </c>
      <c r="B153" s="102">
        <v>17</v>
      </c>
      <c r="C153" s="103" t="s">
        <v>1990</v>
      </c>
      <c r="D153" s="103" t="s">
        <v>1991</v>
      </c>
      <c r="E153" s="103" t="s">
        <v>7</v>
      </c>
      <c r="F153" s="32">
        <v>92</v>
      </c>
      <c r="G153" s="104" t="s">
        <v>1802</v>
      </c>
      <c r="H153" s="81"/>
    </row>
    <row r="154" spans="1:8" x14ac:dyDescent="0.25">
      <c r="A154" s="80">
        <v>136</v>
      </c>
      <c r="B154" s="102">
        <v>18</v>
      </c>
      <c r="C154" s="103" t="s">
        <v>1992</v>
      </c>
      <c r="D154" s="103" t="s">
        <v>43</v>
      </c>
      <c r="E154" s="103" t="s">
        <v>97</v>
      </c>
      <c r="F154" s="32">
        <v>80</v>
      </c>
      <c r="G154" s="104" t="s">
        <v>30</v>
      </c>
      <c r="H154" s="81"/>
    </row>
    <row r="155" spans="1:8" x14ac:dyDescent="0.25">
      <c r="A155" s="80">
        <v>137</v>
      </c>
      <c r="B155" s="102">
        <v>19</v>
      </c>
      <c r="C155" s="103" t="s">
        <v>1993</v>
      </c>
      <c r="D155" s="103" t="s">
        <v>955</v>
      </c>
      <c r="E155" s="103" t="s">
        <v>97</v>
      </c>
      <c r="F155" s="32">
        <v>95</v>
      </c>
      <c r="G155" s="104" t="s">
        <v>1802</v>
      </c>
      <c r="H155" s="81"/>
    </row>
    <row r="156" spans="1:8" x14ac:dyDescent="0.25">
      <c r="A156" s="80">
        <v>138</v>
      </c>
      <c r="B156" s="102">
        <v>20</v>
      </c>
      <c r="C156" s="106" t="s">
        <v>1994</v>
      </c>
      <c r="D156" s="107" t="s">
        <v>1995</v>
      </c>
      <c r="E156" s="107" t="s">
        <v>78</v>
      </c>
      <c r="F156" s="56">
        <v>67</v>
      </c>
      <c r="G156" s="104" t="s">
        <v>66</v>
      </c>
      <c r="H156" s="57"/>
    </row>
    <row r="157" spans="1:8" x14ac:dyDescent="0.25">
      <c r="A157" s="80">
        <v>139</v>
      </c>
      <c r="B157" s="102">
        <v>21</v>
      </c>
      <c r="C157" s="103" t="s">
        <v>1996</v>
      </c>
      <c r="D157" s="103" t="s">
        <v>122</v>
      </c>
      <c r="E157" s="103" t="s">
        <v>78</v>
      </c>
      <c r="F157" s="32">
        <v>82</v>
      </c>
      <c r="G157" s="104" t="s">
        <v>30</v>
      </c>
      <c r="H157" s="81"/>
    </row>
    <row r="158" spans="1:8" x14ac:dyDescent="0.25">
      <c r="A158" s="80">
        <v>140</v>
      </c>
      <c r="B158" s="102">
        <v>22</v>
      </c>
      <c r="C158" s="103" t="s">
        <v>1997</v>
      </c>
      <c r="D158" s="103" t="s">
        <v>1998</v>
      </c>
      <c r="E158" s="103" t="s">
        <v>111</v>
      </c>
      <c r="F158" s="32">
        <v>67</v>
      </c>
      <c r="G158" s="104" t="s">
        <v>66</v>
      </c>
      <c r="H158" s="81"/>
    </row>
    <row r="159" spans="1:8" x14ac:dyDescent="0.25">
      <c r="A159" s="80">
        <v>141</v>
      </c>
      <c r="B159" s="102">
        <v>23</v>
      </c>
      <c r="C159" s="105" t="s">
        <v>1999</v>
      </c>
      <c r="D159" s="103" t="s">
        <v>2000</v>
      </c>
      <c r="E159" s="103" t="s">
        <v>21</v>
      </c>
      <c r="F159" s="33">
        <v>80</v>
      </c>
      <c r="G159" s="104" t="s">
        <v>30</v>
      </c>
      <c r="H159" s="81"/>
    </row>
    <row r="160" spans="1:8" x14ac:dyDescent="0.25">
      <c r="A160" s="80">
        <v>142</v>
      </c>
      <c r="B160" s="102">
        <v>24</v>
      </c>
      <c r="C160" s="103" t="s">
        <v>2001</v>
      </c>
      <c r="D160" s="103" t="s">
        <v>150</v>
      </c>
      <c r="E160" s="103" t="s">
        <v>162</v>
      </c>
      <c r="F160" s="32">
        <v>80</v>
      </c>
      <c r="G160" s="104" t="s">
        <v>30</v>
      </c>
      <c r="H160" s="81"/>
    </row>
    <row r="161" spans="1:8" x14ac:dyDescent="0.25">
      <c r="A161" s="80">
        <v>143</v>
      </c>
      <c r="B161" s="102">
        <v>25</v>
      </c>
      <c r="C161" s="103" t="s">
        <v>2002</v>
      </c>
      <c r="D161" s="103" t="s">
        <v>241</v>
      </c>
      <c r="E161" s="103" t="s">
        <v>162</v>
      </c>
      <c r="F161" s="32">
        <v>85</v>
      </c>
      <c r="G161" s="104" t="s">
        <v>30</v>
      </c>
      <c r="H161" s="81"/>
    </row>
    <row r="162" spans="1:8" x14ac:dyDescent="0.25">
      <c r="A162" s="80">
        <v>144</v>
      </c>
      <c r="B162" s="102">
        <v>26</v>
      </c>
      <c r="C162" s="103" t="s">
        <v>2003</v>
      </c>
      <c r="D162" s="103" t="s">
        <v>1402</v>
      </c>
      <c r="E162" s="103" t="s">
        <v>25</v>
      </c>
      <c r="F162" s="32">
        <v>85</v>
      </c>
      <c r="G162" s="104" t="s">
        <v>30</v>
      </c>
      <c r="H162" s="81"/>
    </row>
    <row r="163" spans="1:8" x14ac:dyDescent="0.25">
      <c r="A163" s="80">
        <v>145</v>
      </c>
      <c r="B163" s="102">
        <v>27</v>
      </c>
      <c r="C163" s="108" t="s">
        <v>2004</v>
      </c>
      <c r="D163" s="108" t="s">
        <v>45</v>
      </c>
      <c r="E163" s="108" t="s">
        <v>10</v>
      </c>
      <c r="F163" s="58">
        <v>65</v>
      </c>
      <c r="G163" s="104" t="s">
        <v>66</v>
      </c>
      <c r="H163" s="57"/>
    </row>
    <row r="164" spans="1:8" x14ac:dyDescent="0.25">
      <c r="A164" s="80">
        <v>146</v>
      </c>
      <c r="B164" s="102">
        <v>28</v>
      </c>
      <c r="C164" s="103" t="s">
        <v>1999</v>
      </c>
      <c r="D164" s="103" t="s">
        <v>2005</v>
      </c>
      <c r="E164" s="103" t="s">
        <v>10</v>
      </c>
      <c r="F164" s="32">
        <v>96</v>
      </c>
      <c r="G164" s="104" t="s">
        <v>1802</v>
      </c>
      <c r="H164" s="81"/>
    </row>
    <row r="165" spans="1:8" x14ac:dyDescent="0.25">
      <c r="A165" s="80">
        <v>147</v>
      </c>
      <c r="B165" s="102">
        <v>29</v>
      </c>
      <c r="C165" s="103" t="s">
        <v>2006</v>
      </c>
      <c r="D165" s="103" t="s">
        <v>290</v>
      </c>
      <c r="E165" s="103" t="s">
        <v>79</v>
      </c>
      <c r="F165" s="32">
        <v>85</v>
      </c>
      <c r="G165" s="104" t="s">
        <v>30</v>
      </c>
      <c r="H165" s="81"/>
    </row>
    <row r="166" spans="1:8" x14ac:dyDescent="0.25">
      <c r="A166" s="80">
        <v>148</v>
      </c>
      <c r="B166" s="102">
        <v>30</v>
      </c>
      <c r="C166" s="103" t="s">
        <v>2007</v>
      </c>
      <c r="D166" s="103" t="s">
        <v>17</v>
      </c>
      <c r="E166" s="103" t="s">
        <v>1098</v>
      </c>
      <c r="F166" s="32">
        <v>85</v>
      </c>
      <c r="G166" s="104" t="s">
        <v>30</v>
      </c>
      <c r="H166" s="81"/>
    </row>
    <row r="167" spans="1:8" x14ac:dyDescent="0.25">
      <c r="A167" s="80">
        <v>149</v>
      </c>
      <c r="B167" s="102">
        <v>31</v>
      </c>
      <c r="C167" s="103" t="s">
        <v>2008</v>
      </c>
      <c r="D167" s="103" t="s">
        <v>223</v>
      </c>
      <c r="E167" s="103" t="s">
        <v>678</v>
      </c>
      <c r="F167" s="32">
        <v>88</v>
      </c>
      <c r="G167" s="104" t="s">
        <v>30</v>
      </c>
      <c r="H167" s="81"/>
    </row>
    <row r="168" spans="1:8" x14ac:dyDescent="0.25">
      <c r="A168" s="80">
        <v>150</v>
      </c>
      <c r="B168" s="102">
        <v>32</v>
      </c>
      <c r="C168" s="103" t="s">
        <v>2009</v>
      </c>
      <c r="D168" s="103" t="s">
        <v>2010</v>
      </c>
      <c r="E168" s="103" t="s">
        <v>678</v>
      </c>
      <c r="F168" s="32">
        <v>85</v>
      </c>
      <c r="G168" s="104" t="s">
        <v>30</v>
      </c>
      <c r="H168" s="66"/>
    </row>
    <row r="169" spans="1:8" x14ac:dyDescent="0.25">
      <c r="A169" s="80">
        <v>151</v>
      </c>
      <c r="B169" s="102">
        <v>33</v>
      </c>
      <c r="C169" s="103" t="s">
        <v>2011</v>
      </c>
      <c r="D169" s="103" t="s">
        <v>1315</v>
      </c>
      <c r="E169" s="103" t="s">
        <v>1033</v>
      </c>
      <c r="F169" s="32">
        <v>85</v>
      </c>
      <c r="G169" s="104" t="s">
        <v>30</v>
      </c>
      <c r="H169" s="81"/>
    </row>
    <row r="170" spans="1:8" x14ac:dyDescent="0.25">
      <c r="A170" s="80">
        <v>152</v>
      </c>
      <c r="B170" s="102">
        <v>34</v>
      </c>
      <c r="C170" s="103" t="s">
        <v>2012</v>
      </c>
      <c r="D170" s="103" t="s">
        <v>180</v>
      </c>
      <c r="E170" s="103" t="s">
        <v>191</v>
      </c>
      <c r="F170" s="32">
        <v>85</v>
      </c>
      <c r="G170" s="104" t="s">
        <v>30</v>
      </c>
      <c r="H170" s="81"/>
    </row>
    <row r="171" spans="1:8" x14ac:dyDescent="0.25">
      <c r="A171" s="80">
        <v>153</v>
      </c>
      <c r="B171" s="102">
        <v>35</v>
      </c>
      <c r="C171" s="103" t="s">
        <v>2013</v>
      </c>
      <c r="D171" s="103" t="s">
        <v>944</v>
      </c>
      <c r="E171" s="103" t="s">
        <v>59</v>
      </c>
      <c r="F171" s="32">
        <v>85</v>
      </c>
      <c r="G171" s="104" t="s">
        <v>30</v>
      </c>
      <c r="H171" s="34"/>
    </row>
    <row r="172" spans="1:8" x14ac:dyDescent="0.25">
      <c r="A172" s="80">
        <v>154</v>
      </c>
      <c r="B172" s="102">
        <v>36</v>
      </c>
      <c r="C172" s="103" t="s">
        <v>2014</v>
      </c>
      <c r="D172" s="103" t="s">
        <v>98</v>
      </c>
      <c r="E172" s="103" t="s">
        <v>59</v>
      </c>
      <c r="F172" s="32">
        <v>85</v>
      </c>
      <c r="G172" s="104" t="s">
        <v>30</v>
      </c>
      <c r="H172" s="81"/>
    </row>
    <row r="173" spans="1:8" x14ac:dyDescent="0.25">
      <c r="A173" s="80">
        <v>155</v>
      </c>
      <c r="B173" s="102">
        <v>37</v>
      </c>
      <c r="C173" s="103" t="s">
        <v>2015</v>
      </c>
      <c r="D173" s="103" t="s">
        <v>108</v>
      </c>
      <c r="E173" s="103" t="s">
        <v>62</v>
      </c>
      <c r="F173" s="32">
        <v>96</v>
      </c>
      <c r="G173" s="104" t="s">
        <v>1802</v>
      </c>
      <c r="H173" s="81"/>
    </row>
    <row r="174" spans="1:8" x14ac:dyDescent="0.25">
      <c r="A174" s="80">
        <v>156</v>
      </c>
      <c r="B174" s="102">
        <v>38</v>
      </c>
      <c r="C174" s="103" t="s">
        <v>2016</v>
      </c>
      <c r="D174" s="103" t="s">
        <v>2017</v>
      </c>
      <c r="E174" s="103" t="s">
        <v>11</v>
      </c>
      <c r="F174" s="32">
        <v>80</v>
      </c>
      <c r="G174" s="104" t="s">
        <v>30</v>
      </c>
      <c r="H174" s="81"/>
    </row>
    <row r="175" spans="1:8" x14ac:dyDescent="0.25">
      <c r="A175" s="80">
        <v>157</v>
      </c>
      <c r="B175" s="102">
        <v>39</v>
      </c>
      <c r="C175" s="103" t="s">
        <v>2018</v>
      </c>
      <c r="D175" s="103" t="s">
        <v>219</v>
      </c>
      <c r="E175" s="103" t="s">
        <v>11</v>
      </c>
      <c r="F175" s="32">
        <v>88</v>
      </c>
      <c r="G175" s="104" t="s">
        <v>30</v>
      </c>
      <c r="H175" s="81"/>
    </row>
    <row r="176" spans="1:8" x14ac:dyDescent="0.25">
      <c r="A176" s="80">
        <v>158</v>
      </c>
      <c r="B176" s="102">
        <v>40</v>
      </c>
      <c r="C176" s="103" t="s">
        <v>2019</v>
      </c>
      <c r="D176" s="103" t="s">
        <v>45</v>
      </c>
      <c r="E176" s="103" t="s">
        <v>11</v>
      </c>
      <c r="F176" s="32">
        <v>88</v>
      </c>
      <c r="G176" s="104" t="s">
        <v>30</v>
      </c>
      <c r="H176" s="81"/>
    </row>
    <row r="177" spans="1:8" x14ac:dyDescent="0.25">
      <c r="A177" s="80">
        <v>159</v>
      </c>
      <c r="B177" s="102">
        <v>41</v>
      </c>
      <c r="C177" s="103" t="s">
        <v>2020</v>
      </c>
      <c r="D177" s="103" t="s">
        <v>55</v>
      </c>
      <c r="E177" s="103" t="s">
        <v>11</v>
      </c>
      <c r="F177" s="32">
        <v>85</v>
      </c>
      <c r="G177" s="104" t="s">
        <v>30</v>
      </c>
      <c r="H177" s="81"/>
    </row>
    <row r="178" spans="1:8" x14ac:dyDescent="0.25">
      <c r="A178" s="80">
        <v>160</v>
      </c>
      <c r="B178" s="102">
        <v>42</v>
      </c>
      <c r="C178" s="103" t="s">
        <v>2021</v>
      </c>
      <c r="D178" s="103" t="s">
        <v>251</v>
      </c>
      <c r="E178" s="103" t="s">
        <v>118</v>
      </c>
      <c r="F178" s="32">
        <v>90</v>
      </c>
      <c r="G178" s="104" t="s">
        <v>1802</v>
      </c>
      <c r="H178" s="81"/>
    </row>
    <row r="179" spans="1:8" x14ac:dyDescent="0.25">
      <c r="A179" s="80">
        <v>161</v>
      </c>
      <c r="B179" s="102">
        <v>43</v>
      </c>
      <c r="C179" s="103" t="s">
        <v>2022</v>
      </c>
      <c r="D179" s="103" t="s">
        <v>2023</v>
      </c>
      <c r="E179" s="103" t="s">
        <v>132</v>
      </c>
      <c r="F179" s="32">
        <v>82</v>
      </c>
      <c r="G179" s="104" t="s">
        <v>30</v>
      </c>
      <c r="H179" s="81"/>
    </row>
    <row r="180" spans="1:8" x14ac:dyDescent="0.25">
      <c r="A180" s="80">
        <v>162</v>
      </c>
      <c r="B180" s="102">
        <v>44</v>
      </c>
      <c r="C180" s="103" t="s">
        <v>2024</v>
      </c>
      <c r="D180" s="103" t="s">
        <v>43</v>
      </c>
      <c r="E180" s="103" t="s">
        <v>133</v>
      </c>
      <c r="F180" s="32">
        <v>80</v>
      </c>
      <c r="G180" s="104" t="s">
        <v>30</v>
      </c>
      <c r="H180" s="81"/>
    </row>
    <row r="181" spans="1:8" x14ac:dyDescent="0.25">
      <c r="A181" s="80">
        <v>163</v>
      </c>
      <c r="B181" s="102">
        <v>45</v>
      </c>
      <c r="C181" s="103" t="s">
        <v>2025</v>
      </c>
      <c r="D181" s="103" t="s">
        <v>138</v>
      </c>
      <c r="E181" s="103" t="s">
        <v>64</v>
      </c>
      <c r="F181" s="32">
        <v>85</v>
      </c>
      <c r="G181" s="104" t="s">
        <v>30</v>
      </c>
      <c r="H181" s="81"/>
    </row>
    <row r="182" spans="1:8" x14ac:dyDescent="0.25">
      <c r="A182" s="60"/>
      <c r="B182" s="60"/>
      <c r="C182" s="35"/>
      <c r="D182" s="60"/>
      <c r="E182" s="61"/>
      <c r="F182" s="35"/>
      <c r="G182" s="60"/>
      <c r="H182" s="36"/>
    </row>
    <row r="183" spans="1:8" x14ac:dyDescent="0.25">
      <c r="C183" s="120" t="s">
        <v>335</v>
      </c>
      <c r="D183" s="94" t="s">
        <v>336</v>
      </c>
      <c r="E183" s="121" t="s">
        <v>418</v>
      </c>
      <c r="F183" s="165"/>
      <c r="H183" s="16"/>
    </row>
    <row r="184" spans="1:8" x14ac:dyDescent="0.25">
      <c r="C184" s="122" t="s">
        <v>70</v>
      </c>
      <c r="D184" s="68">
        <v>35</v>
      </c>
      <c r="E184" s="123">
        <f>D184/165</f>
        <v>0.21212121212121213</v>
      </c>
      <c r="F184" s="21"/>
      <c r="G184" s="13"/>
      <c r="H184" s="17"/>
    </row>
    <row r="185" spans="1:8" x14ac:dyDescent="0.25">
      <c r="C185" s="122" t="s">
        <v>30</v>
      </c>
      <c r="D185" s="68">
        <v>99</v>
      </c>
      <c r="E185" s="123">
        <f t="shared" ref="E185:E192" si="0">D185/165</f>
        <v>0.6</v>
      </c>
      <c r="F185" s="21"/>
      <c r="G185" s="13"/>
      <c r="H185" s="17"/>
    </row>
    <row r="186" spans="1:8" x14ac:dyDescent="0.25">
      <c r="C186" s="122" t="s">
        <v>66</v>
      </c>
      <c r="D186" s="68">
        <v>29</v>
      </c>
      <c r="E186" s="123">
        <f t="shared" si="0"/>
        <v>0.17575757575757575</v>
      </c>
      <c r="F186" s="21"/>
      <c r="G186" s="13"/>
      <c r="H186" s="17"/>
    </row>
    <row r="187" spans="1:8" x14ac:dyDescent="0.25">
      <c r="C187" s="122" t="s">
        <v>94</v>
      </c>
      <c r="D187" s="68">
        <v>1</v>
      </c>
      <c r="E187" s="123">
        <f t="shared" si="0"/>
        <v>6.0606060606060606E-3</v>
      </c>
      <c r="F187" s="21"/>
      <c r="G187" s="13"/>
      <c r="H187" s="17"/>
    </row>
    <row r="188" spans="1:8" x14ac:dyDescent="0.25">
      <c r="C188" s="122" t="s">
        <v>90</v>
      </c>
      <c r="D188" s="68">
        <v>0</v>
      </c>
      <c r="E188" s="123">
        <f t="shared" si="0"/>
        <v>0</v>
      </c>
      <c r="F188" s="21"/>
      <c r="G188" s="13"/>
      <c r="H188" s="17"/>
    </row>
    <row r="189" spans="1:8" x14ac:dyDescent="0.25">
      <c r="C189" s="122" t="s">
        <v>226</v>
      </c>
      <c r="D189" s="68">
        <v>1</v>
      </c>
      <c r="E189" s="123">
        <f t="shared" si="0"/>
        <v>6.0606060606060606E-3</v>
      </c>
      <c r="F189" s="21"/>
      <c r="G189" s="13"/>
      <c r="H189" s="17"/>
    </row>
    <row r="190" spans="1:8" x14ac:dyDescent="0.25">
      <c r="C190" s="122" t="s">
        <v>227</v>
      </c>
      <c r="D190" s="68">
        <v>0</v>
      </c>
      <c r="E190" s="123">
        <f t="shared" si="0"/>
        <v>0</v>
      </c>
      <c r="F190" s="21"/>
      <c r="G190" s="13"/>
      <c r="H190" s="17"/>
    </row>
    <row r="191" spans="1:8" x14ac:dyDescent="0.25">
      <c r="C191" s="122" t="s">
        <v>276</v>
      </c>
      <c r="D191" s="68">
        <v>0</v>
      </c>
      <c r="E191" s="123">
        <f t="shared" si="0"/>
        <v>0</v>
      </c>
      <c r="F191" s="21"/>
      <c r="G191" s="13"/>
      <c r="H191" s="17"/>
    </row>
    <row r="192" spans="1:8" x14ac:dyDescent="0.25">
      <c r="C192" s="122" t="s">
        <v>2437</v>
      </c>
      <c r="D192" s="69">
        <v>165</v>
      </c>
      <c r="E192" s="123">
        <f t="shared" si="0"/>
        <v>1</v>
      </c>
      <c r="F192" s="21"/>
      <c r="G192" s="13"/>
      <c r="H192" s="17"/>
    </row>
    <row r="193" spans="3:8" x14ac:dyDescent="0.25">
      <c r="C193" s="125" t="s">
        <v>337</v>
      </c>
      <c r="D193" s="71">
        <v>165</v>
      </c>
      <c r="E193" s="124"/>
      <c r="F193" s="23"/>
      <c r="G193" s="24"/>
      <c r="H193" s="20"/>
    </row>
  </sheetData>
  <mergeCells count="10">
    <mergeCell ref="E2:H2"/>
    <mergeCell ref="A5:H5"/>
    <mergeCell ref="A7:H7"/>
    <mergeCell ref="D10:E10"/>
    <mergeCell ref="M7:N7"/>
    <mergeCell ref="A1:D1"/>
    <mergeCell ref="E1:H1"/>
    <mergeCell ref="A2:D2"/>
    <mergeCell ref="A4:H4"/>
    <mergeCell ref="A6:H6"/>
  </mergeCells>
  <conditionalFormatting sqref="C1:C7">
    <cfRule type="duplicateValues" dxfId="5" priority="2"/>
  </conditionalFormatting>
  <conditionalFormatting sqref="C1:C7">
    <cfRule type="duplicateValues" dxfId="4" priority="3"/>
  </conditionalFormatting>
  <conditionalFormatting sqref="G11:G12">
    <cfRule type="containsText" dxfId="3" priority="1" operator="containsText" text="kém">
      <formula>NOT(ISERROR(SEARCH("kém",G11)))</formula>
    </cfRule>
  </conditionalFormatting>
  <pageMargins left="0.45" right="0.2" top="0.5" bottom="0.7" header="0.3" footer="0.3"/>
  <pageSetup paperSize="9" orientation="portrait" verticalDpi="0" r:id="rId1"/>
  <headerFoot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7"/>
  <sheetViews>
    <sheetView zoomScaleNormal="100" workbookViewId="0">
      <selection activeCell="G335" sqref="G335"/>
    </sheetView>
  </sheetViews>
  <sheetFormatPr defaultRowHeight="15.75" x14ac:dyDescent="0.25"/>
  <cols>
    <col min="1" max="1" width="4.875" style="127" bestFit="1" customWidth="1"/>
    <col min="2" max="2" width="4.75" style="127" customWidth="1"/>
    <col min="3" max="3" width="16" style="153" bestFit="1" customWidth="1"/>
    <col min="4" max="4" width="18.5" style="1" bestFit="1" customWidth="1"/>
    <col min="5" max="5" width="8.25" style="14" customWidth="1"/>
    <col min="6" max="6" width="8.625" style="127" bestFit="1" customWidth="1"/>
    <col min="7" max="7" width="12.875" style="1" customWidth="1"/>
    <col min="8" max="8" width="12.75" style="148" bestFit="1" customWidth="1"/>
    <col min="9" max="10" width="9" style="1"/>
    <col min="11" max="11" width="11.875" style="1" customWidth="1"/>
    <col min="12" max="16384" width="9" style="1"/>
  </cols>
  <sheetData>
    <row r="1" spans="1:14" s="38" customFormat="1" x14ac:dyDescent="0.25">
      <c r="A1" s="183" t="s">
        <v>1</v>
      </c>
      <c r="B1" s="183"/>
      <c r="C1" s="183"/>
      <c r="D1" s="183"/>
      <c r="E1" s="184" t="s">
        <v>2</v>
      </c>
      <c r="F1" s="184"/>
      <c r="G1" s="184"/>
      <c r="H1" s="184"/>
    </row>
    <row r="2" spans="1:14" s="38" customFormat="1" x14ac:dyDescent="0.25">
      <c r="A2" s="189" t="s">
        <v>2500</v>
      </c>
      <c r="B2" s="189"/>
      <c r="C2" s="189"/>
      <c r="D2" s="189"/>
      <c r="E2" s="190" t="s">
        <v>255</v>
      </c>
      <c r="F2" s="190"/>
      <c r="G2" s="190"/>
      <c r="H2" s="190"/>
      <c r="I2" s="41"/>
    </row>
    <row r="3" spans="1:14" s="38" customFormat="1" x14ac:dyDescent="0.25">
      <c r="A3" s="162"/>
      <c r="B3" s="162"/>
      <c r="C3" s="162"/>
      <c r="D3" s="6"/>
      <c r="E3" s="161"/>
      <c r="F3" s="161"/>
      <c r="G3" s="147"/>
      <c r="H3" s="53"/>
      <c r="I3" s="42"/>
    </row>
    <row r="4" spans="1:14" s="38" customFormat="1" ht="18.75" x14ac:dyDescent="0.3">
      <c r="A4" s="185" t="s">
        <v>419</v>
      </c>
      <c r="B4" s="185"/>
      <c r="C4" s="185"/>
      <c r="D4" s="185"/>
      <c r="E4" s="185"/>
      <c r="F4" s="185"/>
      <c r="G4" s="185"/>
      <c r="H4" s="185"/>
      <c r="I4" s="42"/>
    </row>
    <row r="5" spans="1:14" s="38" customFormat="1" ht="18.75" x14ac:dyDescent="0.3">
      <c r="A5" s="185" t="s">
        <v>2548</v>
      </c>
      <c r="B5" s="185"/>
      <c r="C5" s="185"/>
      <c r="D5" s="185"/>
      <c r="E5" s="185"/>
      <c r="F5" s="185"/>
      <c r="G5" s="185"/>
      <c r="H5" s="185"/>
    </row>
    <row r="6" spans="1:14" s="38" customFormat="1" ht="18.75" x14ac:dyDescent="0.3">
      <c r="A6" s="191" t="s">
        <v>2527</v>
      </c>
      <c r="B6" s="191"/>
      <c r="C6" s="191"/>
      <c r="D6" s="191"/>
      <c r="E6" s="191"/>
      <c r="F6" s="191"/>
      <c r="G6" s="191"/>
      <c r="H6" s="191"/>
    </row>
    <row r="7" spans="1:14" s="38" customFormat="1" ht="23.25" customHeight="1" x14ac:dyDescent="0.25">
      <c r="A7" s="192"/>
      <c r="B7" s="192"/>
      <c r="C7" s="192"/>
      <c r="D7" s="192"/>
      <c r="E7" s="192"/>
      <c r="F7" s="192"/>
      <c r="G7" s="192"/>
      <c r="H7" s="192"/>
      <c r="J7" s="43"/>
      <c r="K7" s="44"/>
      <c r="L7" s="39"/>
      <c r="M7" s="186"/>
      <c r="N7" s="186"/>
    </row>
    <row r="8" spans="1:14" ht="10.5" customHeight="1" x14ac:dyDescent="0.25">
      <c r="A8" s="126"/>
      <c r="B8" s="126"/>
      <c r="C8" s="149"/>
      <c r="D8" s="150"/>
      <c r="E8" s="151"/>
      <c r="F8" s="126"/>
      <c r="G8" s="126"/>
    </row>
    <row r="9" spans="1:14" s="62" customFormat="1" x14ac:dyDescent="0.25">
      <c r="A9" s="167" t="s">
        <v>101</v>
      </c>
      <c r="B9" s="167" t="s">
        <v>101</v>
      </c>
      <c r="C9" s="315" t="s">
        <v>31</v>
      </c>
      <c r="D9" s="316" t="s">
        <v>32</v>
      </c>
      <c r="E9" s="316" t="s">
        <v>134</v>
      </c>
      <c r="F9" s="316" t="s">
        <v>1321</v>
      </c>
      <c r="G9" s="317" t="s">
        <v>3</v>
      </c>
      <c r="H9" s="318" t="s">
        <v>0</v>
      </c>
    </row>
    <row r="10" spans="1:14" s="62" customFormat="1" ht="16.5" customHeight="1" x14ac:dyDescent="0.25">
      <c r="A10" s="319" t="s">
        <v>1100</v>
      </c>
      <c r="B10" s="320"/>
      <c r="C10" s="321"/>
      <c r="D10" s="322"/>
      <c r="E10" s="322"/>
      <c r="F10" s="322"/>
      <c r="G10" s="323"/>
      <c r="H10" s="324"/>
    </row>
    <row r="11" spans="1:14" s="3" customFormat="1" ht="16.5" customHeight="1" x14ac:dyDescent="0.25">
      <c r="A11" s="325" t="s">
        <v>2027</v>
      </c>
      <c r="B11" s="326"/>
      <c r="C11" s="327"/>
      <c r="D11" s="328"/>
      <c r="E11" s="329"/>
      <c r="F11" s="74"/>
      <c r="G11" s="330"/>
      <c r="H11" s="324"/>
    </row>
    <row r="12" spans="1:14" s="333" customFormat="1" ht="16.5" customHeight="1" x14ac:dyDescent="0.25">
      <c r="A12" s="73">
        <v>1</v>
      </c>
      <c r="B12" s="73">
        <v>1</v>
      </c>
      <c r="C12" s="331" t="s">
        <v>2028</v>
      </c>
      <c r="D12" s="75" t="s">
        <v>944</v>
      </c>
      <c r="E12" s="331" t="s">
        <v>65</v>
      </c>
      <c r="F12" s="74">
        <v>70</v>
      </c>
      <c r="G12" s="332" t="str">
        <f t="shared" ref="G12:G75" si="0">IF(F12&gt;=90,"Xuất sắc",IF(F12&gt;=80,"Tốt",IF(F12&gt;=65,"Khá",IF(F12&gt;=50,"Trung bình",IF(F12&gt;=35,"Yếu","Kém")))))</f>
        <v>Khá</v>
      </c>
      <c r="H12" s="324"/>
    </row>
    <row r="13" spans="1:14" s="333" customFormat="1" ht="16.5" customHeight="1" x14ac:dyDescent="0.25">
      <c r="A13" s="73">
        <v>2</v>
      </c>
      <c r="B13" s="73">
        <v>2</v>
      </c>
      <c r="C13" s="331" t="s">
        <v>2029</v>
      </c>
      <c r="D13" s="75" t="s">
        <v>1799</v>
      </c>
      <c r="E13" s="331" t="s">
        <v>33</v>
      </c>
      <c r="F13" s="74">
        <v>65</v>
      </c>
      <c r="G13" s="332" t="str">
        <f t="shared" si="0"/>
        <v>Khá</v>
      </c>
      <c r="H13" s="324"/>
    </row>
    <row r="14" spans="1:14" s="333" customFormat="1" ht="16.5" customHeight="1" x14ac:dyDescent="0.25">
      <c r="A14" s="73">
        <v>3</v>
      </c>
      <c r="B14" s="73">
        <v>3</v>
      </c>
      <c r="C14" s="331" t="s">
        <v>2030</v>
      </c>
      <c r="D14" s="75" t="s">
        <v>2031</v>
      </c>
      <c r="E14" s="331" t="s">
        <v>33</v>
      </c>
      <c r="F14" s="74">
        <v>68</v>
      </c>
      <c r="G14" s="332" t="str">
        <f t="shared" si="0"/>
        <v>Khá</v>
      </c>
      <c r="H14" s="324"/>
    </row>
    <row r="15" spans="1:14" s="333" customFormat="1" ht="16.5" customHeight="1" x14ac:dyDescent="0.25">
      <c r="A15" s="73">
        <v>4</v>
      </c>
      <c r="B15" s="73">
        <v>4</v>
      </c>
      <c r="C15" s="331" t="s">
        <v>2032</v>
      </c>
      <c r="D15" s="75" t="s">
        <v>2033</v>
      </c>
      <c r="E15" s="331" t="s">
        <v>33</v>
      </c>
      <c r="F15" s="74">
        <v>66</v>
      </c>
      <c r="G15" s="332" t="str">
        <f t="shared" si="0"/>
        <v>Khá</v>
      </c>
      <c r="H15" s="324"/>
    </row>
    <row r="16" spans="1:14" s="333" customFormat="1" ht="16.5" customHeight="1" x14ac:dyDescent="0.25">
      <c r="A16" s="73">
        <v>5</v>
      </c>
      <c r="B16" s="73">
        <v>5</v>
      </c>
      <c r="C16" s="331" t="s">
        <v>2034</v>
      </c>
      <c r="D16" s="75" t="s">
        <v>1027</v>
      </c>
      <c r="E16" s="331" t="s">
        <v>123</v>
      </c>
      <c r="F16" s="74">
        <v>71</v>
      </c>
      <c r="G16" s="332" t="str">
        <f t="shared" si="0"/>
        <v>Khá</v>
      </c>
      <c r="H16" s="324"/>
    </row>
    <row r="17" spans="1:8" s="333" customFormat="1" ht="16.5" customHeight="1" x14ac:dyDescent="0.25">
      <c r="A17" s="73">
        <v>6</v>
      </c>
      <c r="B17" s="73">
        <v>6</v>
      </c>
      <c r="C17" s="331" t="s">
        <v>2035</v>
      </c>
      <c r="D17" s="75" t="s">
        <v>43</v>
      </c>
      <c r="E17" s="331" t="s">
        <v>779</v>
      </c>
      <c r="F17" s="74">
        <v>71</v>
      </c>
      <c r="G17" s="332" t="str">
        <f t="shared" si="0"/>
        <v>Khá</v>
      </c>
      <c r="H17" s="324"/>
    </row>
    <row r="18" spans="1:8" s="333" customFormat="1" ht="16.5" customHeight="1" x14ac:dyDescent="0.25">
      <c r="A18" s="73">
        <v>7</v>
      </c>
      <c r="B18" s="73">
        <v>7</v>
      </c>
      <c r="C18" s="331" t="s">
        <v>2036</v>
      </c>
      <c r="D18" s="75" t="s">
        <v>63</v>
      </c>
      <c r="E18" s="331" t="s">
        <v>2037</v>
      </c>
      <c r="F18" s="74">
        <v>65</v>
      </c>
      <c r="G18" s="332" t="str">
        <f t="shared" si="0"/>
        <v>Khá</v>
      </c>
      <c r="H18" s="324"/>
    </row>
    <row r="19" spans="1:8" s="333" customFormat="1" ht="16.5" customHeight="1" x14ac:dyDescent="0.25">
      <c r="A19" s="73">
        <v>8</v>
      </c>
      <c r="B19" s="73">
        <v>8</v>
      </c>
      <c r="C19" s="331" t="s">
        <v>2038</v>
      </c>
      <c r="D19" s="75" t="s">
        <v>45</v>
      </c>
      <c r="E19" s="331" t="s">
        <v>13</v>
      </c>
      <c r="F19" s="74">
        <v>71</v>
      </c>
      <c r="G19" s="332" t="str">
        <f t="shared" si="0"/>
        <v>Khá</v>
      </c>
      <c r="H19" s="324"/>
    </row>
    <row r="20" spans="1:8" s="333" customFormat="1" ht="16.5" customHeight="1" x14ac:dyDescent="0.25">
      <c r="A20" s="73">
        <v>9</v>
      </c>
      <c r="B20" s="73">
        <v>9</v>
      </c>
      <c r="C20" s="331" t="s">
        <v>2039</v>
      </c>
      <c r="D20" s="75" t="s">
        <v>47</v>
      </c>
      <c r="E20" s="331" t="s">
        <v>13</v>
      </c>
      <c r="F20" s="74">
        <v>71</v>
      </c>
      <c r="G20" s="332" t="str">
        <f t="shared" si="0"/>
        <v>Khá</v>
      </c>
      <c r="H20" s="324"/>
    </row>
    <row r="21" spans="1:8" s="333" customFormat="1" ht="16.5" customHeight="1" x14ac:dyDescent="0.25">
      <c r="A21" s="73">
        <v>10</v>
      </c>
      <c r="B21" s="73">
        <v>10</v>
      </c>
      <c r="C21" s="331" t="s">
        <v>2040</v>
      </c>
      <c r="D21" s="75" t="s">
        <v>80</v>
      </c>
      <c r="E21" s="331" t="s">
        <v>19</v>
      </c>
      <c r="F21" s="74">
        <v>70</v>
      </c>
      <c r="G21" s="332" t="str">
        <f t="shared" si="0"/>
        <v>Khá</v>
      </c>
      <c r="H21" s="324"/>
    </row>
    <row r="22" spans="1:8" s="333" customFormat="1" ht="16.5" customHeight="1" x14ac:dyDescent="0.25">
      <c r="A22" s="73">
        <v>11</v>
      </c>
      <c r="B22" s="73">
        <v>11</v>
      </c>
      <c r="C22" s="331" t="s">
        <v>2041</v>
      </c>
      <c r="D22" s="75" t="s">
        <v>2042</v>
      </c>
      <c r="E22" s="331" t="s">
        <v>177</v>
      </c>
      <c r="F22" s="74">
        <v>70</v>
      </c>
      <c r="G22" s="332" t="str">
        <f t="shared" si="0"/>
        <v>Khá</v>
      </c>
      <c r="H22" s="324"/>
    </row>
    <row r="23" spans="1:8" s="333" customFormat="1" ht="16.5" customHeight="1" x14ac:dyDescent="0.25">
      <c r="A23" s="73">
        <v>12</v>
      </c>
      <c r="B23" s="73">
        <v>12</v>
      </c>
      <c r="C23" s="331" t="s">
        <v>2043</v>
      </c>
      <c r="D23" s="75" t="s">
        <v>239</v>
      </c>
      <c r="E23" s="331" t="s">
        <v>147</v>
      </c>
      <c r="F23" s="74">
        <v>81</v>
      </c>
      <c r="G23" s="332" t="str">
        <f t="shared" si="0"/>
        <v>Tốt</v>
      </c>
      <c r="H23" s="324"/>
    </row>
    <row r="24" spans="1:8" s="333" customFormat="1" ht="16.5" customHeight="1" x14ac:dyDescent="0.25">
      <c r="A24" s="73">
        <v>13</v>
      </c>
      <c r="B24" s="73">
        <v>13</v>
      </c>
      <c r="C24" s="331" t="s">
        <v>2044</v>
      </c>
      <c r="D24" s="75" t="s">
        <v>2045</v>
      </c>
      <c r="E24" s="331" t="s">
        <v>20</v>
      </c>
      <c r="F24" s="74">
        <v>70</v>
      </c>
      <c r="G24" s="332" t="str">
        <f t="shared" si="0"/>
        <v>Khá</v>
      </c>
      <c r="H24" s="324"/>
    </row>
    <row r="25" spans="1:8" s="333" customFormat="1" ht="16.5" customHeight="1" x14ac:dyDescent="0.25">
      <c r="A25" s="73">
        <v>14</v>
      </c>
      <c r="B25" s="73">
        <v>14</v>
      </c>
      <c r="C25" s="331" t="s">
        <v>2046</v>
      </c>
      <c r="D25" s="75" t="s">
        <v>1037</v>
      </c>
      <c r="E25" s="331" t="s">
        <v>20</v>
      </c>
      <c r="F25" s="74">
        <v>70</v>
      </c>
      <c r="G25" s="332" t="str">
        <f t="shared" si="0"/>
        <v>Khá</v>
      </c>
      <c r="H25" s="324"/>
    </row>
    <row r="26" spans="1:8" s="333" customFormat="1" ht="16.5" customHeight="1" x14ac:dyDescent="0.25">
      <c r="A26" s="73">
        <v>15</v>
      </c>
      <c r="B26" s="73">
        <v>15</v>
      </c>
      <c r="C26" s="331" t="s">
        <v>2047</v>
      </c>
      <c r="D26" s="75" t="s">
        <v>47</v>
      </c>
      <c r="E26" s="331" t="s">
        <v>20</v>
      </c>
      <c r="F26" s="74">
        <v>70</v>
      </c>
      <c r="G26" s="332" t="str">
        <f t="shared" si="0"/>
        <v>Khá</v>
      </c>
      <c r="H26" s="324"/>
    </row>
    <row r="27" spans="1:8" s="333" customFormat="1" ht="16.5" customHeight="1" x14ac:dyDescent="0.25">
      <c r="A27" s="73">
        <v>16</v>
      </c>
      <c r="B27" s="73">
        <v>16</v>
      </c>
      <c r="C27" s="331" t="s">
        <v>2048</v>
      </c>
      <c r="D27" s="75" t="s">
        <v>1797</v>
      </c>
      <c r="E27" s="331" t="s">
        <v>154</v>
      </c>
      <c r="F27" s="74">
        <v>71</v>
      </c>
      <c r="G27" s="332" t="str">
        <f t="shared" si="0"/>
        <v>Khá</v>
      </c>
      <c r="H27" s="324"/>
    </row>
    <row r="28" spans="1:8" s="333" customFormat="1" ht="16.5" customHeight="1" x14ac:dyDescent="0.25">
      <c r="A28" s="73">
        <v>17</v>
      </c>
      <c r="B28" s="73">
        <v>17</v>
      </c>
      <c r="C28" s="331" t="s">
        <v>2049</v>
      </c>
      <c r="D28" s="75" t="s">
        <v>1015</v>
      </c>
      <c r="E28" s="331" t="s">
        <v>154</v>
      </c>
      <c r="F28" s="74">
        <v>77</v>
      </c>
      <c r="G28" s="332" t="str">
        <f t="shared" si="0"/>
        <v>Khá</v>
      </c>
      <c r="H28" s="324"/>
    </row>
    <row r="29" spans="1:8" s="333" customFormat="1" ht="16.5" customHeight="1" x14ac:dyDescent="0.25">
      <c r="A29" s="73">
        <v>18</v>
      </c>
      <c r="B29" s="73">
        <v>18</v>
      </c>
      <c r="C29" s="331" t="s">
        <v>2050</v>
      </c>
      <c r="D29" s="75" t="s">
        <v>17</v>
      </c>
      <c r="E29" s="331" t="s">
        <v>96</v>
      </c>
      <c r="F29" s="74">
        <v>70</v>
      </c>
      <c r="G29" s="332" t="str">
        <f t="shared" si="0"/>
        <v>Khá</v>
      </c>
      <c r="H29" s="324"/>
    </row>
    <row r="30" spans="1:8" s="333" customFormat="1" ht="16.5" customHeight="1" x14ac:dyDescent="0.25">
      <c r="A30" s="73">
        <v>19</v>
      </c>
      <c r="B30" s="73">
        <v>19</v>
      </c>
      <c r="C30" s="331" t="s">
        <v>2051</v>
      </c>
      <c r="D30" s="75" t="s">
        <v>43</v>
      </c>
      <c r="E30" s="331" t="s">
        <v>7</v>
      </c>
      <c r="F30" s="74">
        <v>69</v>
      </c>
      <c r="G30" s="332" t="str">
        <f t="shared" si="0"/>
        <v>Khá</v>
      </c>
      <c r="H30" s="324"/>
    </row>
    <row r="31" spans="1:8" s="333" customFormat="1" ht="16.5" customHeight="1" x14ac:dyDescent="0.25">
      <c r="A31" s="73">
        <v>20</v>
      </c>
      <c r="B31" s="73">
        <v>20</v>
      </c>
      <c r="C31" s="331" t="s">
        <v>2052</v>
      </c>
      <c r="D31" s="75" t="s">
        <v>2053</v>
      </c>
      <c r="E31" s="331" t="s">
        <v>24</v>
      </c>
      <c r="F31" s="74">
        <v>80</v>
      </c>
      <c r="G31" s="332" t="str">
        <f t="shared" si="0"/>
        <v>Tốt</v>
      </c>
      <c r="H31" s="324"/>
    </row>
    <row r="32" spans="1:8" s="333" customFormat="1" ht="16.5" customHeight="1" x14ac:dyDescent="0.25">
      <c r="A32" s="73">
        <v>21</v>
      </c>
      <c r="B32" s="73">
        <v>21</v>
      </c>
      <c r="C32" s="331" t="s">
        <v>2054</v>
      </c>
      <c r="D32" s="75" t="s">
        <v>1560</v>
      </c>
      <c r="E32" s="331" t="s">
        <v>24</v>
      </c>
      <c r="F32" s="74">
        <v>70</v>
      </c>
      <c r="G32" s="332" t="str">
        <f t="shared" si="0"/>
        <v>Khá</v>
      </c>
      <c r="H32" s="324"/>
    </row>
    <row r="33" spans="1:8" s="333" customFormat="1" ht="16.5" customHeight="1" x14ac:dyDescent="0.25">
      <c r="A33" s="73">
        <v>22</v>
      </c>
      <c r="B33" s="73">
        <v>22</v>
      </c>
      <c r="C33" s="331" t="s">
        <v>2055</v>
      </c>
      <c r="D33" s="75" t="s">
        <v>2056</v>
      </c>
      <c r="E33" s="331" t="s">
        <v>162</v>
      </c>
      <c r="F33" s="74">
        <v>70</v>
      </c>
      <c r="G33" s="332" t="str">
        <f t="shared" si="0"/>
        <v>Khá</v>
      </c>
      <c r="H33" s="324"/>
    </row>
    <row r="34" spans="1:8" s="333" customFormat="1" ht="16.5" customHeight="1" x14ac:dyDescent="0.25">
      <c r="A34" s="73">
        <v>23</v>
      </c>
      <c r="B34" s="73">
        <v>23</v>
      </c>
      <c r="C34" s="331" t="s">
        <v>2057</v>
      </c>
      <c r="D34" s="75" t="s">
        <v>2058</v>
      </c>
      <c r="E34" s="331" t="s">
        <v>149</v>
      </c>
      <c r="F34" s="74">
        <v>61</v>
      </c>
      <c r="G34" s="332" t="str">
        <f t="shared" si="0"/>
        <v>Trung bình</v>
      </c>
      <c r="H34" s="324"/>
    </row>
    <row r="35" spans="1:8" s="333" customFormat="1" ht="16.5" customHeight="1" x14ac:dyDescent="0.25">
      <c r="A35" s="73">
        <v>24</v>
      </c>
      <c r="B35" s="73">
        <v>24</v>
      </c>
      <c r="C35" s="331" t="s">
        <v>2059</v>
      </c>
      <c r="D35" s="75" t="s">
        <v>56</v>
      </c>
      <c r="E35" s="331" t="s">
        <v>25</v>
      </c>
      <c r="F35" s="74">
        <v>81</v>
      </c>
      <c r="G35" s="332" t="str">
        <f t="shared" si="0"/>
        <v>Tốt</v>
      </c>
      <c r="H35" s="324"/>
    </row>
    <row r="36" spans="1:8" s="333" customFormat="1" ht="16.5" customHeight="1" x14ac:dyDescent="0.25">
      <c r="A36" s="73">
        <v>25</v>
      </c>
      <c r="B36" s="73">
        <v>25</v>
      </c>
      <c r="C36" s="331" t="s">
        <v>2060</v>
      </c>
      <c r="D36" s="75" t="s">
        <v>88</v>
      </c>
      <c r="E36" s="331" t="s">
        <v>25</v>
      </c>
      <c r="F36" s="74">
        <v>68</v>
      </c>
      <c r="G36" s="332" t="str">
        <f t="shared" si="0"/>
        <v>Khá</v>
      </c>
      <c r="H36" s="324"/>
    </row>
    <row r="37" spans="1:8" s="333" customFormat="1" ht="16.5" customHeight="1" x14ac:dyDescent="0.25">
      <c r="A37" s="73">
        <v>26</v>
      </c>
      <c r="B37" s="73">
        <v>26</v>
      </c>
      <c r="C37" s="331" t="s">
        <v>2061</v>
      </c>
      <c r="D37" s="75" t="s">
        <v>907</v>
      </c>
      <c r="E37" s="331" t="s">
        <v>8</v>
      </c>
      <c r="F37" s="74">
        <v>71</v>
      </c>
      <c r="G37" s="332" t="str">
        <f t="shared" si="0"/>
        <v>Khá</v>
      </c>
      <c r="H37" s="324"/>
    </row>
    <row r="38" spans="1:8" s="333" customFormat="1" ht="16.5" customHeight="1" x14ac:dyDescent="0.25">
      <c r="A38" s="73">
        <v>27</v>
      </c>
      <c r="B38" s="73">
        <v>27</v>
      </c>
      <c r="C38" s="331" t="s">
        <v>2062</v>
      </c>
      <c r="D38" s="75" t="s">
        <v>282</v>
      </c>
      <c r="E38" s="331" t="s">
        <v>8</v>
      </c>
      <c r="F38" s="74">
        <v>70</v>
      </c>
      <c r="G38" s="332" t="str">
        <f t="shared" si="0"/>
        <v>Khá</v>
      </c>
      <c r="H38" s="324"/>
    </row>
    <row r="39" spans="1:8" s="333" customFormat="1" ht="16.5" customHeight="1" x14ac:dyDescent="0.25">
      <c r="A39" s="73">
        <v>28</v>
      </c>
      <c r="B39" s="73">
        <v>28</v>
      </c>
      <c r="C39" s="331" t="s">
        <v>2063</v>
      </c>
      <c r="D39" s="75" t="s">
        <v>17</v>
      </c>
      <c r="E39" s="331" t="s">
        <v>10</v>
      </c>
      <c r="F39" s="74">
        <v>71</v>
      </c>
      <c r="G39" s="332" t="str">
        <f t="shared" si="0"/>
        <v>Khá</v>
      </c>
      <c r="H39" s="324"/>
    </row>
    <row r="40" spans="1:8" s="333" customFormat="1" ht="16.5" customHeight="1" x14ac:dyDescent="0.25">
      <c r="A40" s="73">
        <v>29</v>
      </c>
      <c r="B40" s="73">
        <v>29</v>
      </c>
      <c r="C40" s="331" t="s">
        <v>2064</v>
      </c>
      <c r="D40" s="75" t="s">
        <v>69</v>
      </c>
      <c r="E40" s="331" t="s">
        <v>112</v>
      </c>
      <c r="F40" s="74">
        <v>71</v>
      </c>
      <c r="G40" s="332" t="str">
        <f t="shared" si="0"/>
        <v>Khá</v>
      </c>
      <c r="H40" s="324"/>
    </row>
    <row r="41" spans="1:8" s="333" customFormat="1" ht="16.5" customHeight="1" x14ac:dyDescent="0.25">
      <c r="A41" s="73">
        <v>30</v>
      </c>
      <c r="B41" s="73">
        <v>30</v>
      </c>
      <c r="C41" s="331" t="s">
        <v>2065</v>
      </c>
      <c r="D41" s="75" t="s">
        <v>454</v>
      </c>
      <c r="E41" s="331" t="s">
        <v>112</v>
      </c>
      <c r="F41" s="74">
        <v>71</v>
      </c>
      <c r="G41" s="332" t="str">
        <f t="shared" si="0"/>
        <v>Khá</v>
      </c>
      <c r="H41" s="324"/>
    </row>
    <row r="42" spans="1:8" s="333" customFormat="1" ht="16.5" customHeight="1" x14ac:dyDescent="0.25">
      <c r="A42" s="73">
        <v>31</v>
      </c>
      <c r="B42" s="73">
        <v>31</v>
      </c>
      <c r="C42" s="331" t="s">
        <v>2066</v>
      </c>
      <c r="D42" s="75" t="s">
        <v>2067</v>
      </c>
      <c r="E42" s="331" t="s">
        <v>58</v>
      </c>
      <c r="F42" s="74">
        <v>71</v>
      </c>
      <c r="G42" s="332" t="str">
        <f t="shared" si="0"/>
        <v>Khá</v>
      </c>
      <c r="H42" s="324"/>
    </row>
    <row r="43" spans="1:8" s="333" customFormat="1" ht="16.5" customHeight="1" x14ac:dyDescent="0.25">
      <c r="A43" s="73">
        <v>32</v>
      </c>
      <c r="B43" s="73">
        <v>32</v>
      </c>
      <c r="C43" s="331" t="s">
        <v>2068</v>
      </c>
      <c r="D43" s="75" t="s">
        <v>2069</v>
      </c>
      <c r="E43" s="331" t="s">
        <v>164</v>
      </c>
      <c r="F43" s="74">
        <v>63</v>
      </c>
      <c r="G43" s="332" t="str">
        <f t="shared" si="0"/>
        <v>Trung bình</v>
      </c>
      <c r="H43" s="324"/>
    </row>
    <row r="44" spans="1:8" s="333" customFormat="1" ht="16.5" customHeight="1" x14ac:dyDescent="0.25">
      <c r="A44" s="73">
        <v>33</v>
      </c>
      <c r="B44" s="73">
        <v>33</v>
      </c>
      <c r="C44" s="331" t="s">
        <v>2070</v>
      </c>
      <c r="D44" s="75" t="s">
        <v>43</v>
      </c>
      <c r="E44" s="331" t="s">
        <v>59</v>
      </c>
      <c r="F44" s="74">
        <v>69</v>
      </c>
      <c r="G44" s="332" t="str">
        <f t="shared" si="0"/>
        <v>Khá</v>
      </c>
      <c r="H44" s="324"/>
    </row>
    <row r="45" spans="1:8" s="333" customFormat="1" ht="16.5" customHeight="1" x14ac:dyDescent="0.25">
      <c r="A45" s="73">
        <v>34</v>
      </c>
      <c r="B45" s="73">
        <v>34</v>
      </c>
      <c r="C45" s="331" t="s">
        <v>2071</v>
      </c>
      <c r="D45" s="75" t="s">
        <v>17</v>
      </c>
      <c r="E45" s="331" t="s">
        <v>59</v>
      </c>
      <c r="F45" s="74">
        <v>71</v>
      </c>
      <c r="G45" s="332" t="str">
        <f t="shared" si="0"/>
        <v>Khá</v>
      </c>
      <c r="H45" s="324"/>
    </row>
    <row r="46" spans="1:8" s="333" customFormat="1" ht="16.5" customHeight="1" x14ac:dyDescent="0.25">
      <c r="A46" s="73">
        <v>35</v>
      </c>
      <c r="B46" s="73">
        <v>35</v>
      </c>
      <c r="C46" s="331" t="s">
        <v>2072</v>
      </c>
      <c r="D46" s="75" t="s">
        <v>121</v>
      </c>
      <c r="E46" s="331" t="s">
        <v>59</v>
      </c>
      <c r="F46" s="74">
        <v>79</v>
      </c>
      <c r="G46" s="332" t="str">
        <f t="shared" si="0"/>
        <v>Khá</v>
      </c>
      <c r="H46" s="324"/>
    </row>
    <row r="47" spans="1:8" s="333" customFormat="1" ht="16.5" customHeight="1" x14ac:dyDescent="0.25">
      <c r="A47" s="73">
        <v>36</v>
      </c>
      <c r="B47" s="73">
        <v>36</v>
      </c>
      <c r="C47" s="331" t="s">
        <v>2073</v>
      </c>
      <c r="D47" s="75" t="s">
        <v>2074</v>
      </c>
      <c r="E47" s="331" t="s">
        <v>61</v>
      </c>
      <c r="F47" s="74">
        <v>71</v>
      </c>
      <c r="G47" s="332" t="str">
        <f t="shared" si="0"/>
        <v>Khá</v>
      </c>
      <c r="H47" s="324"/>
    </row>
    <row r="48" spans="1:8" s="333" customFormat="1" ht="16.5" customHeight="1" x14ac:dyDescent="0.25">
      <c r="A48" s="73">
        <v>37</v>
      </c>
      <c r="B48" s="73">
        <v>37</v>
      </c>
      <c r="C48" s="331" t="s">
        <v>2075</v>
      </c>
      <c r="D48" s="75" t="s">
        <v>349</v>
      </c>
      <c r="E48" s="331" t="s">
        <v>11</v>
      </c>
      <c r="F48" s="74">
        <v>63</v>
      </c>
      <c r="G48" s="332" t="str">
        <f t="shared" si="0"/>
        <v>Trung bình</v>
      </c>
      <c r="H48" s="324"/>
    </row>
    <row r="49" spans="1:8" s="333" customFormat="1" ht="16.5" customHeight="1" x14ac:dyDescent="0.25">
      <c r="A49" s="73">
        <v>38</v>
      </c>
      <c r="B49" s="73">
        <v>38</v>
      </c>
      <c r="C49" s="331" t="s">
        <v>2076</v>
      </c>
      <c r="D49" s="75" t="s">
        <v>183</v>
      </c>
      <c r="E49" s="331" t="s">
        <v>11</v>
      </c>
      <c r="F49" s="74">
        <v>68</v>
      </c>
      <c r="G49" s="332" t="str">
        <f t="shared" si="0"/>
        <v>Khá</v>
      </c>
      <c r="H49" s="324"/>
    </row>
    <row r="50" spans="1:8" s="333" customFormat="1" ht="16.5" customHeight="1" x14ac:dyDescent="0.25">
      <c r="A50" s="73">
        <v>39</v>
      </c>
      <c r="B50" s="73">
        <v>39</v>
      </c>
      <c r="C50" s="331" t="s">
        <v>2077</v>
      </c>
      <c r="D50" s="75" t="s">
        <v>256</v>
      </c>
      <c r="E50" s="331" t="s">
        <v>1305</v>
      </c>
      <c r="F50" s="74">
        <v>65</v>
      </c>
      <c r="G50" s="332" t="str">
        <f t="shared" si="0"/>
        <v>Khá</v>
      </c>
      <c r="H50" s="324"/>
    </row>
    <row r="51" spans="1:8" s="333" customFormat="1" ht="16.5" customHeight="1" x14ac:dyDescent="0.25">
      <c r="A51" s="73">
        <v>40</v>
      </c>
      <c r="B51" s="73">
        <v>40</v>
      </c>
      <c r="C51" s="331" t="s">
        <v>2078</v>
      </c>
      <c r="D51" s="75" t="s">
        <v>1188</v>
      </c>
      <c r="E51" s="331" t="s">
        <v>209</v>
      </c>
      <c r="F51" s="74">
        <v>65</v>
      </c>
      <c r="G51" s="332" t="str">
        <f t="shared" si="0"/>
        <v>Khá</v>
      </c>
      <c r="H51" s="324"/>
    </row>
    <row r="52" spans="1:8" s="333" customFormat="1" ht="16.5" customHeight="1" x14ac:dyDescent="0.25">
      <c r="A52" s="73">
        <v>41</v>
      </c>
      <c r="B52" s="73">
        <v>41</v>
      </c>
      <c r="C52" s="331" t="s">
        <v>2079</v>
      </c>
      <c r="D52" s="75" t="s">
        <v>2080</v>
      </c>
      <c r="E52" s="331" t="s">
        <v>209</v>
      </c>
      <c r="F52" s="74">
        <v>69</v>
      </c>
      <c r="G52" s="332" t="str">
        <f t="shared" si="0"/>
        <v>Khá</v>
      </c>
      <c r="H52" s="324"/>
    </row>
    <row r="53" spans="1:8" s="333" customFormat="1" ht="16.5" customHeight="1" x14ac:dyDescent="0.25">
      <c r="A53" s="73">
        <v>42</v>
      </c>
      <c r="B53" s="73">
        <v>42</v>
      </c>
      <c r="C53" s="331" t="s">
        <v>2081</v>
      </c>
      <c r="D53" s="75" t="s">
        <v>1029</v>
      </c>
      <c r="E53" s="331" t="s">
        <v>209</v>
      </c>
      <c r="F53" s="74">
        <v>61</v>
      </c>
      <c r="G53" s="332" t="str">
        <f t="shared" si="0"/>
        <v>Trung bình</v>
      </c>
      <c r="H53" s="324"/>
    </row>
    <row r="54" spans="1:8" s="333" customFormat="1" ht="16.5" customHeight="1" x14ac:dyDescent="0.25">
      <c r="A54" s="73">
        <v>43</v>
      </c>
      <c r="B54" s="73">
        <v>43</v>
      </c>
      <c r="C54" s="331" t="s">
        <v>2082</v>
      </c>
      <c r="D54" s="75" t="s">
        <v>2083</v>
      </c>
      <c r="E54" s="331" t="s">
        <v>118</v>
      </c>
      <c r="F54" s="74">
        <v>71</v>
      </c>
      <c r="G54" s="332" t="str">
        <f t="shared" si="0"/>
        <v>Khá</v>
      </c>
      <c r="H54" s="324"/>
    </row>
    <row r="55" spans="1:8" s="333" customFormat="1" ht="16.5" customHeight="1" x14ac:dyDescent="0.25">
      <c r="A55" s="73">
        <v>44</v>
      </c>
      <c r="B55" s="73">
        <v>44</v>
      </c>
      <c r="C55" s="331" t="s">
        <v>2084</v>
      </c>
      <c r="D55" s="75" t="s">
        <v>2085</v>
      </c>
      <c r="E55" s="331" t="s">
        <v>118</v>
      </c>
      <c r="F55" s="74">
        <v>71</v>
      </c>
      <c r="G55" s="332" t="str">
        <f t="shared" si="0"/>
        <v>Khá</v>
      </c>
      <c r="H55" s="324"/>
    </row>
    <row r="56" spans="1:8" s="333" customFormat="1" ht="16.5" customHeight="1" x14ac:dyDescent="0.25">
      <c r="A56" s="73">
        <v>45</v>
      </c>
      <c r="B56" s="73">
        <v>45</v>
      </c>
      <c r="C56" s="331" t="s">
        <v>2086</v>
      </c>
      <c r="D56" s="75" t="s">
        <v>2087</v>
      </c>
      <c r="E56" s="331" t="s">
        <v>118</v>
      </c>
      <c r="F56" s="74">
        <v>70</v>
      </c>
      <c r="G56" s="332" t="str">
        <f t="shared" si="0"/>
        <v>Khá</v>
      </c>
      <c r="H56" s="324"/>
    </row>
    <row r="57" spans="1:8" s="333" customFormat="1" ht="16.5" customHeight="1" x14ac:dyDescent="0.25">
      <c r="A57" s="73">
        <v>46</v>
      </c>
      <c r="B57" s="73">
        <v>46</v>
      </c>
      <c r="C57" s="331" t="s">
        <v>2088</v>
      </c>
      <c r="D57" s="75" t="s">
        <v>2089</v>
      </c>
      <c r="E57" s="331" t="s">
        <v>152</v>
      </c>
      <c r="F57" s="74">
        <v>68</v>
      </c>
      <c r="G57" s="332" t="str">
        <f t="shared" si="0"/>
        <v>Khá</v>
      </c>
      <c r="H57" s="324"/>
    </row>
    <row r="58" spans="1:8" s="333" customFormat="1" ht="16.5" customHeight="1" x14ac:dyDescent="0.25">
      <c r="A58" s="73">
        <v>47</v>
      </c>
      <c r="B58" s="73">
        <v>47</v>
      </c>
      <c r="C58" s="331" t="s">
        <v>2090</v>
      </c>
      <c r="D58" s="75" t="s">
        <v>17</v>
      </c>
      <c r="E58" s="331" t="s">
        <v>23</v>
      </c>
      <c r="F58" s="74">
        <v>70</v>
      </c>
      <c r="G58" s="332" t="str">
        <f t="shared" si="0"/>
        <v>Khá</v>
      </c>
      <c r="H58" s="324"/>
    </row>
    <row r="59" spans="1:8" s="333" customFormat="1" ht="16.5" customHeight="1" x14ac:dyDescent="0.25">
      <c r="A59" s="73">
        <v>48</v>
      </c>
      <c r="B59" s="73">
        <v>48</v>
      </c>
      <c r="C59" s="331" t="s">
        <v>2091</v>
      </c>
      <c r="D59" s="75" t="s">
        <v>45</v>
      </c>
      <c r="E59" s="331" t="s">
        <v>64</v>
      </c>
      <c r="F59" s="74">
        <v>70</v>
      </c>
      <c r="G59" s="332" t="str">
        <f t="shared" si="0"/>
        <v>Khá</v>
      </c>
      <c r="H59" s="324"/>
    </row>
    <row r="60" spans="1:8" s="333" customFormat="1" ht="16.5" customHeight="1" x14ac:dyDescent="0.25">
      <c r="A60" s="325" t="s">
        <v>2493</v>
      </c>
      <c r="B60" s="334"/>
      <c r="C60" s="335"/>
      <c r="D60" s="328"/>
      <c r="E60" s="329"/>
      <c r="F60" s="74"/>
      <c r="G60" s="330"/>
      <c r="H60" s="324"/>
    </row>
    <row r="61" spans="1:8" s="333" customFormat="1" ht="16.5" customHeight="1" x14ac:dyDescent="0.25">
      <c r="A61" s="73">
        <v>49</v>
      </c>
      <c r="B61" s="73">
        <v>1</v>
      </c>
      <c r="C61" s="331" t="s">
        <v>2092</v>
      </c>
      <c r="D61" s="75" t="s">
        <v>2093</v>
      </c>
      <c r="E61" s="331" t="s">
        <v>33</v>
      </c>
      <c r="F61" s="74">
        <v>70</v>
      </c>
      <c r="G61" s="332" t="str">
        <f t="shared" si="0"/>
        <v>Khá</v>
      </c>
      <c r="H61" s="324"/>
    </row>
    <row r="62" spans="1:8" s="333" customFormat="1" ht="16.5" customHeight="1" x14ac:dyDescent="0.25">
      <c r="A62" s="73">
        <v>50</v>
      </c>
      <c r="B62" s="73">
        <v>2</v>
      </c>
      <c r="C62" s="331" t="s">
        <v>2094</v>
      </c>
      <c r="D62" s="75" t="s">
        <v>105</v>
      </c>
      <c r="E62" s="331" t="s">
        <v>33</v>
      </c>
      <c r="F62" s="74">
        <v>70</v>
      </c>
      <c r="G62" s="332" t="str">
        <f t="shared" si="0"/>
        <v>Khá</v>
      </c>
      <c r="H62" s="324"/>
    </row>
    <row r="63" spans="1:8" s="333" customFormat="1" ht="16.5" customHeight="1" x14ac:dyDescent="0.25">
      <c r="A63" s="73">
        <v>51</v>
      </c>
      <c r="B63" s="73">
        <v>3</v>
      </c>
      <c r="C63" s="331" t="s">
        <v>2095</v>
      </c>
      <c r="D63" s="75" t="s">
        <v>207</v>
      </c>
      <c r="E63" s="331" t="s">
        <v>123</v>
      </c>
      <c r="F63" s="74">
        <v>70</v>
      </c>
      <c r="G63" s="332" t="str">
        <f t="shared" si="0"/>
        <v>Khá</v>
      </c>
      <c r="H63" s="324"/>
    </row>
    <row r="64" spans="1:8" s="333" customFormat="1" ht="16.5" customHeight="1" x14ac:dyDescent="0.25">
      <c r="A64" s="73">
        <v>52</v>
      </c>
      <c r="B64" s="73">
        <v>4</v>
      </c>
      <c r="C64" s="331" t="s">
        <v>2096</v>
      </c>
      <c r="D64" s="75" t="s">
        <v>357</v>
      </c>
      <c r="E64" s="331" t="s">
        <v>1042</v>
      </c>
      <c r="F64" s="74">
        <v>50</v>
      </c>
      <c r="G64" s="332" t="str">
        <f t="shared" si="0"/>
        <v>Trung bình</v>
      </c>
      <c r="H64" s="324" t="s">
        <v>106</v>
      </c>
    </row>
    <row r="65" spans="1:8" s="333" customFormat="1" ht="16.5" customHeight="1" x14ac:dyDescent="0.25">
      <c r="A65" s="73">
        <v>53</v>
      </c>
      <c r="B65" s="73">
        <v>5</v>
      </c>
      <c r="C65" s="331" t="s">
        <v>2097</v>
      </c>
      <c r="D65" s="75" t="s">
        <v>17</v>
      </c>
      <c r="E65" s="331" t="s">
        <v>36</v>
      </c>
      <c r="F65" s="74">
        <v>60</v>
      </c>
      <c r="G65" s="332" t="str">
        <f t="shared" si="0"/>
        <v>Trung bình</v>
      </c>
      <c r="H65" s="324"/>
    </row>
    <row r="66" spans="1:8" s="333" customFormat="1" ht="16.5" customHeight="1" x14ac:dyDescent="0.25">
      <c r="A66" s="73">
        <v>54</v>
      </c>
      <c r="B66" s="73">
        <v>6</v>
      </c>
      <c r="C66" s="331" t="s">
        <v>2098</v>
      </c>
      <c r="D66" s="75" t="s">
        <v>1800</v>
      </c>
      <c r="E66" s="331" t="s">
        <v>266</v>
      </c>
      <c r="F66" s="74">
        <v>60</v>
      </c>
      <c r="G66" s="332" t="str">
        <f t="shared" si="0"/>
        <v>Trung bình</v>
      </c>
      <c r="H66" s="324"/>
    </row>
    <row r="67" spans="1:8" s="333" customFormat="1" ht="16.5" customHeight="1" x14ac:dyDescent="0.25">
      <c r="A67" s="73">
        <v>55</v>
      </c>
      <c r="B67" s="73">
        <v>7</v>
      </c>
      <c r="C67" s="331" t="s">
        <v>2099</v>
      </c>
      <c r="D67" s="75" t="s">
        <v>2100</v>
      </c>
      <c r="E67" s="331" t="s">
        <v>37</v>
      </c>
      <c r="F67" s="74">
        <v>70</v>
      </c>
      <c r="G67" s="332" t="str">
        <f t="shared" si="0"/>
        <v>Khá</v>
      </c>
      <c r="H67" s="324"/>
    </row>
    <row r="68" spans="1:8" s="333" customFormat="1" ht="16.5" customHeight="1" x14ac:dyDescent="0.25">
      <c r="A68" s="73">
        <v>56</v>
      </c>
      <c r="B68" s="73">
        <v>8</v>
      </c>
      <c r="C68" s="331" t="s">
        <v>2101</v>
      </c>
      <c r="D68" s="75" t="s">
        <v>258</v>
      </c>
      <c r="E68" s="331" t="s">
        <v>221</v>
      </c>
      <c r="F68" s="74">
        <v>70</v>
      </c>
      <c r="G68" s="332" t="str">
        <f t="shared" si="0"/>
        <v>Khá</v>
      </c>
      <c r="H68" s="324"/>
    </row>
    <row r="69" spans="1:8" s="333" customFormat="1" ht="16.5" customHeight="1" x14ac:dyDescent="0.25">
      <c r="A69" s="73">
        <v>57</v>
      </c>
      <c r="B69" s="73">
        <v>9</v>
      </c>
      <c r="C69" s="331" t="s">
        <v>2102</v>
      </c>
      <c r="D69" s="75" t="s">
        <v>2103</v>
      </c>
      <c r="E69" s="331" t="s">
        <v>221</v>
      </c>
      <c r="F69" s="74">
        <v>69</v>
      </c>
      <c r="G69" s="332" t="str">
        <f t="shared" si="0"/>
        <v>Khá</v>
      </c>
      <c r="H69" s="324"/>
    </row>
    <row r="70" spans="1:8" s="333" customFormat="1" ht="16.5" customHeight="1" x14ac:dyDescent="0.25">
      <c r="A70" s="73">
        <v>58</v>
      </c>
      <c r="B70" s="73">
        <v>10</v>
      </c>
      <c r="C70" s="331" t="s">
        <v>2104</v>
      </c>
      <c r="D70" s="75" t="s">
        <v>662</v>
      </c>
      <c r="E70" s="331" t="s">
        <v>176</v>
      </c>
      <c r="F70" s="74">
        <v>70</v>
      </c>
      <c r="G70" s="332" t="str">
        <f t="shared" si="0"/>
        <v>Khá</v>
      </c>
      <c r="H70" s="324"/>
    </row>
    <row r="71" spans="1:8" s="333" customFormat="1" ht="16.5" customHeight="1" x14ac:dyDescent="0.25">
      <c r="A71" s="73">
        <v>59</v>
      </c>
      <c r="B71" s="73">
        <v>11</v>
      </c>
      <c r="C71" s="331" t="s">
        <v>2105</v>
      </c>
      <c r="D71" s="75" t="s">
        <v>1566</v>
      </c>
      <c r="E71" s="331" t="s">
        <v>26</v>
      </c>
      <c r="F71" s="74">
        <v>70</v>
      </c>
      <c r="G71" s="332" t="str">
        <f t="shared" si="0"/>
        <v>Khá</v>
      </c>
      <c r="H71" s="324"/>
    </row>
    <row r="72" spans="1:8" s="333" customFormat="1" ht="16.5" customHeight="1" x14ac:dyDescent="0.25">
      <c r="A72" s="73">
        <v>60</v>
      </c>
      <c r="B72" s="73">
        <v>12</v>
      </c>
      <c r="C72" s="331" t="s">
        <v>2106</v>
      </c>
      <c r="D72" s="75" t="s">
        <v>17</v>
      </c>
      <c r="E72" s="331" t="s">
        <v>2107</v>
      </c>
      <c r="F72" s="74">
        <v>70</v>
      </c>
      <c r="G72" s="332" t="str">
        <f t="shared" si="0"/>
        <v>Khá</v>
      </c>
      <c r="H72" s="324"/>
    </row>
    <row r="73" spans="1:8" s="333" customFormat="1" ht="16.5" customHeight="1" x14ac:dyDescent="0.25">
      <c r="A73" s="73">
        <v>61</v>
      </c>
      <c r="B73" s="73">
        <v>13</v>
      </c>
      <c r="C73" s="331" t="s">
        <v>2108</v>
      </c>
      <c r="D73" s="75" t="s">
        <v>1232</v>
      </c>
      <c r="E73" s="331" t="s">
        <v>247</v>
      </c>
      <c r="F73" s="74">
        <v>60</v>
      </c>
      <c r="G73" s="332" t="str">
        <f t="shared" si="0"/>
        <v>Trung bình</v>
      </c>
      <c r="H73" s="324"/>
    </row>
    <row r="74" spans="1:8" s="333" customFormat="1" ht="16.5" customHeight="1" x14ac:dyDescent="0.25">
      <c r="A74" s="73">
        <v>62</v>
      </c>
      <c r="B74" s="73">
        <v>14</v>
      </c>
      <c r="C74" s="331" t="s">
        <v>2109</v>
      </c>
      <c r="D74" s="75" t="s">
        <v>450</v>
      </c>
      <c r="E74" s="331" t="s">
        <v>145</v>
      </c>
      <c r="F74" s="74">
        <v>70</v>
      </c>
      <c r="G74" s="332" t="str">
        <f t="shared" si="0"/>
        <v>Khá</v>
      </c>
      <c r="H74" s="324"/>
    </row>
    <row r="75" spans="1:8" s="333" customFormat="1" ht="16.5" customHeight="1" x14ac:dyDescent="0.25">
      <c r="A75" s="73">
        <v>63</v>
      </c>
      <c r="B75" s="73">
        <v>15</v>
      </c>
      <c r="C75" s="331" t="s">
        <v>2110</v>
      </c>
      <c r="D75" s="75" t="s">
        <v>2111</v>
      </c>
      <c r="E75" s="331" t="s">
        <v>6</v>
      </c>
      <c r="F75" s="74">
        <v>70</v>
      </c>
      <c r="G75" s="332" t="str">
        <f t="shared" si="0"/>
        <v>Khá</v>
      </c>
      <c r="H75" s="324"/>
    </row>
    <row r="76" spans="1:8" s="333" customFormat="1" ht="16.5" customHeight="1" x14ac:dyDescent="0.25">
      <c r="A76" s="73">
        <v>64</v>
      </c>
      <c r="B76" s="73">
        <v>16</v>
      </c>
      <c r="C76" s="331" t="s">
        <v>2112</v>
      </c>
      <c r="D76" s="75" t="s">
        <v>854</v>
      </c>
      <c r="E76" s="331" t="s">
        <v>6</v>
      </c>
      <c r="F76" s="74">
        <v>70</v>
      </c>
      <c r="G76" s="332" t="str">
        <f t="shared" ref="G76:G125" si="1">IF(F76&gt;=90,"Xuất sắc",IF(F76&gt;=80,"Tốt",IF(F76&gt;=65,"Khá",IF(F76&gt;=50,"Trung bình",IF(F76&gt;=35,"Yếu","Kém")))))</f>
        <v>Khá</v>
      </c>
      <c r="H76" s="324"/>
    </row>
    <row r="77" spans="1:8" s="333" customFormat="1" ht="16.5" customHeight="1" x14ac:dyDescent="0.25">
      <c r="A77" s="73">
        <v>65</v>
      </c>
      <c r="B77" s="73">
        <v>17</v>
      </c>
      <c r="C77" s="331" t="s">
        <v>2113</v>
      </c>
      <c r="D77" s="75" t="s">
        <v>63</v>
      </c>
      <c r="E77" s="331" t="s">
        <v>13</v>
      </c>
      <c r="F77" s="74">
        <v>70</v>
      </c>
      <c r="G77" s="332" t="str">
        <f t="shared" si="1"/>
        <v>Khá</v>
      </c>
      <c r="H77" s="324"/>
    </row>
    <row r="78" spans="1:8" s="333" customFormat="1" ht="16.5" customHeight="1" x14ac:dyDescent="0.25">
      <c r="A78" s="73">
        <v>66</v>
      </c>
      <c r="B78" s="73">
        <v>18</v>
      </c>
      <c r="C78" s="331" t="s">
        <v>2114</v>
      </c>
      <c r="D78" s="75" t="s">
        <v>2115</v>
      </c>
      <c r="E78" s="331" t="s">
        <v>167</v>
      </c>
      <c r="F78" s="74">
        <v>80</v>
      </c>
      <c r="G78" s="332" t="str">
        <f t="shared" si="1"/>
        <v>Tốt</v>
      </c>
      <c r="H78" s="324"/>
    </row>
    <row r="79" spans="1:8" s="333" customFormat="1" ht="16.5" customHeight="1" x14ac:dyDescent="0.25">
      <c r="A79" s="73">
        <v>67</v>
      </c>
      <c r="B79" s="73">
        <v>19</v>
      </c>
      <c r="C79" s="331" t="s">
        <v>2116</v>
      </c>
      <c r="D79" s="75" t="s">
        <v>302</v>
      </c>
      <c r="E79" s="331" t="s">
        <v>40</v>
      </c>
      <c r="F79" s="74">
        <v>70</v>
      </c>
      <c r="G79" s="332" t="str">
        <f t="shared" si="1"/>
        <v>Khá</v>
      </c>
      <c r="H79" s="324"/>
    </row>
    <row r="80" spans="1:8" s="333" customFormat="1" ht="16.5" customHeight="1" x14ac:dyDescent="0.25">
      <c r="A80" s="73">
        <v>68</v>
      </c>
      <c r="B80" s="73">
        <v>20</v>
      </c>
      <c r="C80" s="331" t="s">
        <v>2117</v>
      </c>
      <c r="D80" s="75" t="s">
        <v>252</v>
      </c>
      <c r="E80" s="331" t="s">
        <v>40</v>
      </c>
      <c r="F80" s="74">
        <v>70</v>
      </c>
      <c r="G80" s="332" t="str">
        <f t="shared" si="1"/>
        <v>Khá</v>
      </c>
      <c r="H80" s="324"/>
    </row>
    <row r="81" spans="1:8" s="333" customFormat="1" ht="16.5" customHeight="1" x14ac:dyDescent="0.25">
      <c r="A81" s="73">
        <v>69</v>
      </c>
      <c r="B81" s="73">
        <v>21</v>
      </c>
      <c r="C81" s="331" t="s">
        <v>2118</v>
      </c>
      <c r="D81" s="75" t="s">
        <v>2119</v>
      </c>
      <c r="E81" s="331" t="s">
        <v>42</v>
      </c>
      <c r="F81" s="74">
        <v>70</v>
      </c>
      <c r="G81" s="332" t="str">
        <f t="shared" si="1"/>
        <v>Khá</v>
      </c>
      <c r="H81" s="324"/>
    </row>
    <row r="82" spans="1:8" s="333" customFormat="1" ht="16.5" customHeight="1" x14ac:dyDescent="0.25">
      <c r="A82" s="73">
        <v>70</v>
      </c>
      <c r="B82" s="73">
        <v>22</v>
      </c>
      <c r="C82" s="331" t="s">
        <v>2120</v>
      </c>
      <c r="D82" s="75" t="s">
        <v>186</v>
      </c>
      <c r="E82" s="331" t="s">
        <v>44</v>
      </c>
      <c r="F82" s="74">
        <v>70</v>
      </c>
      <c r="G82" s="332" t="str">
        <f t="shared" si="1"/>
        <v>Khá</v>
      </c>
      <c r="H82" s="324"/>
    </row>
    <row r="83" spans="1:8" s="333" customFormat="1" ht="16.5" customHeight="1" x14ac:dyDescent="0.25">
      <c r="A83" s="73">
        <v>71</v>
      </c>
      <c r="B83" s="73">
        <v>23</v>
      </c>
      <c r="C83" s="331" t="s">
        <v>2121</v>
      </c>
      <c r="D83" s="75" t="s">
        <v>17</v>
      </c>
      <c r="E83" s="331" t="s">
        <v>44</v>
      </c>
      <c r="F83" s="74">
        <v>70</v>
      </c>
      <c r="G83" s="332" t="str">
        <f t="shared" si="1"/>
        <v>Khá</v>
      </c>
      <c r="H83" s="324"/>
    </row>
    <row r="84" spans="1:8" s="333" customFormat="1" ht="16.5" customHeight="1" x14ac:dyDescent="0.25">
      <c r="A84" s="73">
        <v>72</v>
      </c>
      <c r="B84" s="73">
        <v>24</v>
      </c>
      <c r="C84" s="331" t="s">
        <v>2122</v>
      </c>
      <c r="D84" s="75" t="s">
        <v>1065</v>
      </c>
      <c r="E84" s="331" t="s">
        <v>14</v>
      </c>
      <c r="F84" s="74">
        <v>70</v>
      </c>
      <c r="G84" s="332" t="str">
        <f t="shared" si="1"/>
        <v>Khá</v>
      </c>
      <c r="H84" s="324"/>
    </row>
    <row r="85" spans="1:8" s="333" customFormat="1" ht="16.5" customHeight="1" x14ac:dyDescent="0.25">
      <c r="A85" s="73">
        <v>73</v>
      </c>
      <c r="B85" s="73">
        <v>25</v>
      </c>
      <c r="C85" s="331" t="s">
        <v>2123</v>
      </c>
      <c r="D85" s="75" t="s">
        <v>229</v>
      </c>
      <c r="E85" s="331" t="s">
        <v>74</v>
      </c>
      <c r="F85" s="74">
        <v>70</v>
      </c>
      <c r="G85" s="332" t="str">
        <f t="shared" si="1"/>
        <v>Khá</v>
      </c>
      <c r="H85" s="324"/>
    </row>
    <row r="86" spans="1:8" s="333" customFormat="1" ht="16.5" customHeight="1" x14ac:dyDescent="0.25">
      <c r="A86" s="73">
        <v>74</v>
      </c>
      <c r="B86" s="73">
        <v>26</v>
      </c>
      <c r="C86" s="331" t="s">
        <v>2124</v>
      </c>
      <c r="D86" s="75" t="s">
        <v>17</v>
      </c>
      <c r="E86" s="331" t="s">
        <v>19</v>
      </c>
      <c r="F86" s="74">
        <v>70</v>
      </c>
      <c r="G86" s="332" t="str">
        <f t="shared" si="1"/>
        <v>Khá</v>
      </c>
      <c r="H86" s="324"/>
    </row>
    <row r="87" spans="1:8" s="333" customFormat="1" ht="16.5" customHeight="1" x14ac:dyDescent="0.25">
      <c r="A87" s="73">
        <v>75</v>
      </c>
      <c r="B87" s="73">
        <v>27</v>
      </c>
      <c r="C87" s="331" t="s">
        <v>2125</v>
      </c>
      <c r="D87" s="75" t="s">
        <v>189</v>
      </c>
      <c r="E87" s="331" t="s">
        <v>508</v>
      </c>
      <c r="F87" s="74">
        <v>80</v>
      </c>
      <c r="G87" s="332" t="str">
        <f t="shared" si="1"/>
        <v>Tốt</v>
      </c>
      <c r="H87" s="324"/>
    </row>
    <row r="88" spans="1:8" s="333" customFormat="1" ht="16.5" customHeight="1" x14ac:dyDescent="0.25">
      <c r="A88" s="73">
        <v>76</v>
      </c>
      <c r="B88" s="73">
        <v>28</v>
      </c>
      <c r="C88" s="331" t="s">
        <v>2126</v>
      </c>
      <c r="D88" s="75" t="s">
        <v>2127</v>
      </c>
      <c r="E88" s="331" t="s">
        <v>177</v>
      </c>
      <c r="F88" s="74">
        <v>80</v>
      </c>
      <c r="G88" s="332" t="str">
        <f t="shared" si="1"/>
        <v>Tốt</v>
      </c>
      <c r="H88" s="324"/>
    </row>
    <row r="89" spans="1:8" s="333" customFormat="1" ht="16.5" customHeight="1" x14ac:dyDescent="0.25">
      <c r="A89" s="73">
        <v>77</v>
      </c>
      <c r="B89" s="73">
        <v>29</v>
      </c>
      <c r="C89" s="331" t="s">
        <v>2128</v>
      </c>
      <c r="D89" s="75" t="s">
        <v>73</v>
      </c>
      <c r="E89" s="331" t="s">
        <v>20</v>
      </c>
      <c r="F89" s="74">
        <v>70</v>
      </c>
      <c r="G89" s="332" t="str">
        <f t="shared" si="1"/>
        <v>Khá</v>
      </c>
      <c r="H89" s="324"/>
    </row>
    <row r="90" spans="1:8" s="333" customFormat="1" ht="16.5" customHeight="1" x14ac:dyDescent="0.25">
      <c r="A90" s="73">
        <v>78</v>
      </c>
      <c r="B90" s="73">
        <v>30</v>
      </c>
      <c r="C90" s="331" t="s">
        <v>2129</v>
      </c>
      <c r="D90" s="75" t="s">
        <v>229</v>
      </c>
      <c r="E90" s="331" t="s">
        <v>154</v>
      </c>
      <c r="F90" s="74">
        <v>78</v>
      </c>
      <c r="G90" s="332" t="str">
        <f t="shared" si="1"/>
        <v>Khá</v>
      </c>
      <c r="H90" s="324"/>
    </row>
    <row r="91" spans="1:8" s="333" customFormat="1" ht="16.5" customHeight="1" x14ac:dyDescent="0.25">
      <c r="A91" s="73">
        <v>79</v>
      </c>
      <c r="B91" s="73">
        <v>31</v>
      </c>
      <c r="C91" s="331" t="s">
        <v>2130</v>
      </c>
      <c r="D91" s="75" t="s">
        <v>1036</v>
      </c>
      <c r="E91" s="331" t="s">
        <v>326</v>
      </c>
      <c r="F91" s="74">
        <v>60</v>
      </c>
      <c r="G91" s="332" t="str">
        <f t="shared" si="1"/>
        <v>Trung bình</v>
      </c>
      <c r="H91" s="324"/>
    </row>
    <row r="92" spans="1:8" s="333" customFormat="1" ht="16.5" customHeight="1" x14ac:dyDescent="0.25">
      <c r="A92" s="73">
        <v>80</v>
      </c>
      <c r="B92" s="73">
        <v>32</v>
      </c>
      <c r="C92" s="331" t="s">
        <v>2131</v>
      </c>
      <c r="D92" s="75" t="s">
        <v>1868</v>
      </c>
      <c r="E92" s="331" t="s">
        <v>77</v>
      </c>
      <c r="F92" s="74">
        <v>60</v>
      </c>
      <c r="G92" s="332" t="str">
        <f t="shared" si="1"/>
        <v>Trung bình</v>
      </c>
      <c r="H92" s="324"/>
    </row>
    <row r="93" spans="1:8" s="333" customFormat="1" ht="16.5" customHeight="1" x14ac:dyDescent="0.25">
      <c r="A93" s="73">
        <v>81</v>
      </c>
      <c r="B93" s="73">
        <v>33</v>
      </c>
      <c r="C93" s="331" t="s">
        <v>2132</v>
      </c>
      <c r="D93" s="75" t="s">
        <v>306</v>
      </c>
      <c r="E93" s="331" t="s">
        <v>188</v>
      </c>
      <c r="F93" s="74">
        <v>70</v>
      </c>
      <c r="G93" s="332" t="str">
        <f t="shared" si="1"/>
        <v>Khá</v>
      </c>
      <c r="H93" s="324"/>
    </row>
    <row r="94" spans="1:8" s="333" customFormat="1" ht="16.5" customHeight="1" x14ac:dyDescent="0.25">
      <c r="A94" s="73">
        <v>82</v>
      </c>
      <c r="B94" s="73">
        <v>34</v>
      </c>
      <c r="C94" s="331" t="s">
        <v>2133</v>
      </c>
      <c r="D94" s="75" t="s">
        <v>200</v>
      </c>
      <c r="E94" s="331" t="s">
        <v>7</v>
      </c>
      <c r="F94" s="74">
        <v>70</v>
      </c>
      <c r="G94" s="332" t="str">
        <f t="shared" si="1"/>
        <v>Khá</v>
      </c>
      <c r="H94" s="324"/>
    </row>
    <row r="95" spans="1:8" s="333" customFormat="1" ht="16.5" customHeight="1" x14ac:dyDescent="0.25">
      <c r="A95" s="73">
        <v>83</v>
      </c>
      <c r="B95" s="73">
        <v>35</v>
      </c>
      <c r="C95" s="331" t="s">
        <v>2134</v>
      </c>
      <c r="D95" s="75" t="s">
        <v>2135</v>
      </c>
      <c r="E95" s="331" t="s">
        <v>7</v>
      </c>
      <c r="F95" s="74">
        <v>70</v>
      </c>
      <c r="G95" s="332" t="str">
        <f t="shared" si="1"/>
        <v>Khá</v>
      </c>
      <c r="H95" s="324"/>
    </row>
    <row r="96" spans="1:8" s="333" customFormat="1" ht="16.5" customHeight="1" x14ac:dyDescent="0.25">
      <c r="A96" s="73">
        <v>84</v>
      </c>
      <c r="B96" s="73">
        <v>36</v>
      </c>
      <c r="C96" s="331" t="s">
        <v>2136</v>
      </c>
      <c r="D96" s="75" t="s">
        <v>856</v>
      </c>
      <c r="E96" s="331" t="s">
        <v>7</v>
      </c>
      <c r="F96" s="74">
        <v>80</v>
      </c>
      <c r="G96" s="332" t="str">
        <f t="shared" si="1"/>
        <v>Tốt</v>
      </c>
      <c r="H96" s="324"/>
    </row>
    <row r="97" spans="1:8" s="333" customFormat="1" ht="16.5" customHeight="1" x14ac:dyDescent="0.25">
      <c r="A97" s="73">
        <v>85</v>
      </c>
      <c r="B97" s="73">
        <v>37</v>
      </c>
      <c r="C97" s="331" t="s">
        <v>2137</v>
      </c>
      <c r="D97" s="75" t="s">
        <v>153</v>
      </c>
      <c r="E97" s="331" t="s">
        <v>615</v>
      </c>
      <c r="F97" s="74">
        <v>70</v>
      </c>
      <c r="G97" s="332" t="str">
        <f t="shared" si="1"/>
        <v>Khá</v>
      </c>
      <c r="H97" s="324"/>
    </row>
    <row r="98" spans="1:8" s="333" customFormat="1" ht="16.5" customHeight="1" x14ac:dyDescent="0.25">
      <c r="A98" s="73">
        <v>86</v>
      </c>
      <c r="B98" s="73">
        <v>38</v>
      </c>
      <c r="C98" s="331" t="s">
        <v>2138</v>
      </c>
      <c r="D98" s="75" t="s">
        <v>17</v>
      </c>
      <c r="E98" s="331" t="s">
        <v>24</v>
      </c>
      <c r="F98" s="74">
        <v>70</v>
      </c>
      <c r="G98" s="332" t="str">
        <f t="shared" si="1"/>
        <v>Khá</v>
      </c>
      <c r="H98" s="324"/>
    </row>
    <row r="99" spans="1:8" s="333" customFormat="1" ht="16.5" customHeight="1" x14ac:dyDescent="0.25">
      <c r="A99" s="73">
        <v>87</v>
      </c>
      <c r="B99" s="73">
        <v>39</v>
      </c>
      <c r="C99" s="331" t="s">
        <v>2139</v>
      </c>
      <c r="D99" s="75" t="s">
        <v>258</v>
      </c>
      <c r="E99" s="331" t="s">
        <v>205</v>
      </c>
      <c r="F99" s="74">
        <v>80</v>
      </c>
      <c r="G99" s="332" t="str">
        <f t="shared" si="1"/>
        <v>Tốt</v>
      </c>
      <c r="H99" s="324"/>
    </row>
    <row r="100" spans="1:8" s="333" customFormat="1" ht="16.5" customHeight="1" x14ac:dyDescent="0.25">
      <c r="A100" s="73">
        <v>88</v>
      </c>
      <c r="B100" s="73">
        <v>40</v>
      </c>
      <c r="C100" s="331" t="s">
        <v>2140</v>
      </c>
      <c r="D100" s="75" t="s">
        <v>2141</v>
      </c>
      <c r="E100" s="331" t="s">
        <v>111</v>
      </c>
      <c r="F100" s="74">
        <v>67</v>
      </c>
      <c r="G100" s="332" t="str">
        <f t="shared" si="1"/>
        <v>Khá</v>
      </c>
      <c r="H100" s="324"/>
    </row>
    <row r="101" spans="1:8" s="333" customFormat="1" ht="16.5" customHeight="1" x14ac:dyDescent="0.25">
      <c r="A101" s="73">
        <v>89</v>
      </c>
      <c r="B101" s="73">
        <v>41</v>
      </c>
      <c r="C101" s="331" t="s">
        <v>2142</v>
      </c>
      <c r="D101" s="75" t="s">
        <v>359</v>
      </c>
      <c r="E101" s="331" t="s">
        <v>342</v>
      </c>
      <c r="F101" s="74">
        <v>69</v>
      </c>
      <c r="G101" s="332" t="str">
        <f t="shared" si="1"/>
        <v>Khá</v>
      </c>
      <c r="H101" s="324"/>
    </row>
    <row r="102" spans="1:8" s="333" customFormat="1" ht="16.5" customHeight="1" x14ac:dyDescent="0.25">
      <c r="A102" s="73">
        <v>90</v>
      </c>
      <c r="B102" s="73">
        <v>42</v>
      </c>
      <c r="C102" s="331" t="s">
        <v>2143</v>
      </c>
      <c r="D102" s="75" t="s">
        <v>550</v>
      </c>
      <c r="E102" s="331" t="s">
        <v>139</v>
      </c>
      <c r="F102" s="74">
        <v>69</v>
      </c>
      <c r="G102" s="332" t="str">
        <f t="shared" si="1"/>
        <v>Khá</v>
      </c>
      <c r="H102" s="324"/>
    </row>
    <row r="103" spans="1:8" s="333" customFormat="1" ht="16.5" customHeight="1" x14ac:dyDescent="0.25">
      <c r="A103" s="73">
        <v>91</v>
      </c>
      <c r="B103" s="73">
        <v>43</v>
      </c>
      <c r="C103" s="331" t="s">
        <v>2144</v>
      </c>
      <c r="D103" s="75" t="s">
        <v>2145</v>
      </c>
      <c r="E103" s="331" t="s">
        <v>214</v>
      </c>
      <c r="F103" s="74">
        <v>60</v>
      </c>
      <c r="G103" s="332" t="str">
        <f t="shared" si="1"/>
        <v>Trung bình</v>
      </c>
      <c r="H103" s="324"/>
    </row>
    <row r="104" spans="1:8" s="333" customFormat="1" ht="16.5" customHeight="1" x14ac:dyDescent="0.25">
      <c r="A104" s="73">
        <v>92</v>
      </c>
      <c r="B104" s="73">
        <v>44</v>
      </c>
      <c r="C104" s="331" t="s">
        <v>2146</v>
      </c>
      <c r="D104" s="75" t="s">
        <v>2147</v>
      </c>
      <c r="E104" s="331" t="s">
        <v>25</v>
      </c>
      <c r="F104" s="74">
        <v>70</v>
      </c>
      <c r="G104" s="332" t="str">
        <f t="shared" si="1"/>
        <v>Khá</v>
      </c>
      <c r="H104" s="324"/>
    </row>
    <row r="105" spans="1:8" s="333" customFormat="1" ht="16.5" customHeight="1" x14ac:dyDescent="0.25">
      <c r="A105" s="73">
        <v>93</v>
      </c>
      <c r="B105" s="73">
        <v>45</v>
      </c>
      <c r="C105" s="331" t="s">
        <v>2148</v>
      </c>
      <c r="D105" s="75" t="s">
        <v>99</v>
      </c>
      <c r="E105" s="331" t="s">
        <v>25</v>
      </c>
      <c r="F105" s="74">
        <v>70</v>
      </c>
      <c r="G105" s="332" t="str">
        <f t="shared" si="1"/>
        <v>Khá</v>
      </c>
      <c r="H105" s="324"/>
    </row>
    <row r="106" spans="1:8" s="333" customFormat="1" ht="16.5" customHeight="1" x14ac:dyDescent="0.25">
      <c r="A106" s="73">
        <v>94</v>
      </c>
      <c r="B106" s="73">
        <v>46</v>
      </c>
      <c r="C106" s="331" t="s">
        <v>2149</v>
      </c>
      <c r="D106" s="75" t="s">
        <v>2150</v>
      </c>
      <c r="E106" s="331" t="s">
        <v>25</v>
      </c>
      <c r="F106" s="74">
        <v>60</v>
      </c>
      <c r="G106" s="332" t="str">
        <f t="shared" si="1"/>
        <v>Trung bình</v>
      </c>
      <c r="H106" s="324"/>
    </row>
    <row r="107" spans="1:8" s="333" customFormat="1" ht="16.5" customHeight="1" x14ac:dyDescent="0.25">
      <c r="A107" s="73">
        <v>95</v>
      </c>
      <c r="B107" s="73">
        <v>47</v>
      </c>
      <c r="C107" s="331" t="s">
        <v>2151</v>
      </c>
      <c r="D107" s="75" t="s">
        <v>18</v>
      </c>
      <c r="E107" s="331" t="s">
        <v>190</v>
      </c>
      <c r="F107" s="74">
        <v>70</v>
      </c>
      <c r="G107" s="332" t="str">
        <f t="shared" si="1"/>
        <v>Khá</v>
      </c>
      <c r="H107" s="324"/>
    </row>
    <row r="108" spans="1:8" s="333" customFormat="1" ht="16.5" customHeight="1" x14ac:dyDescent="0.25">
      <c r="A108" s="73">
        <v>96</v>
      </c>
      <c r="B108" s="73">
        <v>48</v>
      </c>
      <c r="C108" s="331" t="s">
        <v>2152</v>
      </c>
      <c r="D108" s="75" t="s">
        <v>69</v>
      </c>
      <c r="E108" s="331" t="s">
        <v>169</v>
      </c>
      <c r="F108" s="74">
        <v>70</v>
      </c>
      <c r="G108" s="332" t="str">
        <f t="shared" si="1"/>
        <v>Khá</v>
      </c>
      <c r="H108" s="324"/>
    </row>
    <row r="109" spans="1:8" s="333" customFormat="1" ht="16.5" customHeight="1" x14ac:dyDescent="0.25">
      <c r="A109" s="73">
        <v>97</v>
      </c>
      <c r="B109" s="73">
        <v>49</v>
      </c>
      <c r="C109" s="331" t="s">
        <v>2153</v>
      </c>
      <c r="D109" s="75" t="s">
        <v>91</v>
      </c>
      <c r="E109" s="331" t="s">
        <v>8</v>
      </c>
      <c r="F109" s="74">
        <v>70</v>
      </c>
      <c r="G109" s="332" t="str">
        <f t="shared" si="1"/>
        <v>Khá</v>
      </c>
      <c r="H109" s="324"/>
    </row>
    <row r="110" spans="1:8" s="333" customFormat="1" ht="16.5" customHeight="1" x14ac:dyDescent="0.25">
      <c r="A110" s="73">
        <v>98</v>
      </c>
      <c r="B110" s="73">
        <v>50</v>
      </c>
      <c r="C110" s="331" t="s">
        <v>2154</v>
      </c>
      <c r="D110" s="75" t="s">
        <v>2155</v>
      </c>
      <c r="E110" s="331" t="s">
        <v>79</v>
      </c>
      <c r="F110" s="74">
        <v>67</v>
      </c>
      <c r="G110" s="332" t="str">
        <f t="shared" si="1"/>
        <v>Khá</v>
      </c>
      <c r="H110" s="324"/>
    </row>
    <row r="111" spans="1:8" s="333" customFormat="1" ht="16.5" customHeight="1" x14ac:dyDescent="0.25">
      <c r="A111" s="73">
        <v>99</v>
      </c>
      <c r="B111" s="73">
        <v>51</v>
      </c>
      <c r="C111" s="331" t="s">
        <v>2156</v>
      </c>
      <c r="D111" s="75" t="s">
        <v>2157</v>
      </c>
      <c r="E111" s="331" t="s">
        <v>233</v>
      </c>
      <c r="F111" s="74">
        <v>70</v>
      </c>
      <c r="G111" s="332" t="str">
        <f t="shared" si="1"/>
        <v>Khá</v>
      </c>
      <c r="H111" s="324"/>
    </row>
    <row r="112" spans="1:8" s="333" customFormat="1" ht="16.5" customHeight="1" x14ac:dyDescent="0.25">
      <c r="A112" s="73">
        <v>100</v>
      </c>
      <c r="B112" s="73">
        <v>52</v>
      </c>
      <c r="C112" s="331" t="s">
        <v>2158</v>
      </c>
      <c r="D112" s="75" t="s">
        <v>802</v>
      </c>
      <c r="E112" s="331" t="s">
        <v>59</v>
      </c>
      <c r="F112" s="74">
        <v>70</v>
      </c>
      <c r="G112" s="332" t="str">
        <f t="shared" si="1"/>
        <v>Khá</v>
      </c>
      <c r="H112" s="324"/>
    </row>
    <row r="113" spans="1:8" s="333" customFormat="1" ht="16.5" customHeight="1" x14ac:dyDescent="0.25">
      <c r="A113" s="73">
        <v>101</v>
      </c>
      <c r="B113" s="73">
        <v>53</v>
      </c>
      <c r="C113" s="331" t="s">
        <v>2159</v>
      </c>
      <c r="D113" s="75" t="s">
        <v>2160</v>
      </c>
      <c r="E113" s="331" t="s">
        <v>216</v>
      </c>
      <c r="F113" s="74">
        <v>70</v>
      </c>
      <c r="G113" s="332" t="str">
        <f t="shared" si="1"/>
        <v>Khá</v>
      </c>
      <c r="H113" s="324"/>
    </row>
    <row r="114" spans="1:8" s="333" customFormat="1" ht="16.5" customHeight="1" x14ac:dyDescent="0.25">
      <c r="A114" s="73">
        <v>102</v>
      </c>
      <c r="B114" s="73">
        <v>54</v>
      </c>
      <c r="C114" s="331" t="s">
        <v>2161</v>
      </c>
      <c r="D114" s="75" t="s">
        <v>2162</v>
      </c>
      <c r="E114" s="331" t="s">
        <v>962</v>
      </c>
      <c r="F114" s="74">
        <v>60</v>
      </c>
      <c r="G114" s="332" t="str">
        <f t="shared" si="1"/>
        <v>Trung bình</v>
      </c>
      <c r="H114" s="324"/>
    </row>
    <row r="115" spans="1:8" s="333" customFormat="1" ht="16.5" customHeight="1" x14ac:dyDescent="0.25">
      <c r="A115" s="73">
        <v>103</v>
      </c>
      <c r="B115" s="73">
        <v>55</v>
      </c>
      <c r="C115" s="331" t="s">
        <v>2163</v>
      </c>
      <c r="D115" s="75" t="s">
        <v>43</v>
      </c>
      <c r="E115" s="331" t="s">
        <v>198</v>
      </c>
      <c r="F115" s="74">
        <v>60</v>
      </c>
      <c r="G115" s="332" t="str">
        <f t="shared" si="1"/>
        <v>Trung bình</v>
      </c>
      <c r="H115" s="324"/>
    </row>
    <row r="116" spans="1:8" s="333" customFormat="1" ht="16.5" customHeight="1" x14ac:dyDescent="0.25">
      <c r="A116" s="73">
        <v>104</v>
      </c>
      <c r="B116" s="73">
        <v>56</v>
      </c>
      <c r="C116" s="331" t="s">
        <v>2164</v>
      </c>
      <c r="D116" s="75" t="s">
        <v>328</v>
      </c>
      <c r="E116" s="331" t="s">
        <v>115</v>
      </c>
      <c r="F116" s="74">
        <v>70</v>
      </c>
      <c r="G116" s="332" t="str">
        <f t="shared" si="1"/>
        <v>Khá</v>
      </c>
      <c r="H116" s="324"/>
    </row>
    <row r="117" spans="1:8" s="333" customFormat="1" ht="16.5" customHeight="1" x14ac:dyDescent="0.25">
      <c r="A117" s="73">
        <v>105</v>
      </c>
      <c r="B117" s="73">
        <v>57</v>
      </c>
      <c r="C117" s="331" t="s">
        <v>2165</v>
      </c>
      <c r="D117" s="75" t="s">
        <v>75</v>
      </c>
      <c r="E117" s="331" t="s">
        <v>85</v>
      </c>
      <c r="F117" s="74">
        <v>60</v>
      </c>
      <c r="G117" s="332" t="str">
        <f t="shared" si="1"/>
        <v>Trung bình</v>
      </c>
      <c r="H117" s="324"/>
    </row>
    <row r="118" spans="1:8" s="333" customFormat="1" ht="16.5" customHeight="1" x14ac:dyDescent="0.25">
      <c r="A118" s="73">
        <v>106</v>
      </c>
      <c r="B118" s="73">
        <v>58</v>
      </c>
      <c r="C118" s="331" t="s">
        <v>2166</v>
      </c>
      <c r="D118" s="75" t="s">
        <v>165</v>
      </c>
      <c r="E118" s="331" t="s">
        <v>11</v>
      </c>
      <c r="F118" s="74">
        <v>80</v>
      </c>
      <c r="G118" s="332" t="str">
        <f t="shared" si="1"/>
        <v>Tốt</v>
      </c>
      <c r="H118" s="324"/>
    </row>
    <row r="119" spans="1:8" s="333" customFormat="1" ht="16.5" customHeight="1" x14ac:dyDescent="0.25">
      <c r="A119" s="73">
        <v>107</v>
      </c>
      <c r="B119" s="73">
        <v>59</v>
      </c>
      <c r="C119" s="331" t="s">
        <v>2167</v>
      </c>
      <c r="D119" s="75" t="s">
        <v>1032</v>
      </c>
      <c r="E119" s="331" t="s">
        <v>11</v>
      </c>
      <c r="F119" s="74">
        <v>70</v>
      </c>
      <c r="G119" s="332" t="str">
        <f t="shared" si="1"/>
        <v>Khá</v>
      </c>
      <c r="H119" s="324"/>
    </row>
    <row r="120" spans="1:8" s="333" customFormat="1" ht="16.5" customHeight="1" x14ac:dyDescent="0.25">
      <c r="A120" s="73">
        <v>108</v>
      </c>
      <c r="B120" s="73">
        <v>60</v>
      </c>
      <c r="C120" s="331" t="s">
        <v>2168</v>
      </c>
      <c r="D120" s="75" t="s">
        <v>73</v>
      </c>
      <c r="E120" s="331" t="s">
        <v>11</v>
      </c>
      <c r="F120" s="74">
        <v>67</v>
      </c>
      <c r="G120" s="332" t="str">
        <f t="shared" si="1"/>
        <v>Khá</v>
      </c>
      <c r="H120" s="324"/>
    </row>
    <row r="121" spans="1:8" s="333" customFormat="1" ht="16.5" customHeight="1" x14ac:dyDescent="0.25">
      <c r="A121" s="73">
        <v>109</v>
      </c>
      <c r="B121" s="73">
        <v>61</v>
      </c>
      <c r="C121" s="331" t="s">
        <v>2169</v>
      </c>
      <c r="D121" s="75" t="s">
        <v>48</v>
      </c>
      <c r="E121" s="331" t="s">
        <v>299</v>
      </c>
      <c r="F121" s="74">
        <v>70</v>
      </c>
      <c r="G121" s="332" t="str">
        <f t="shared" si="1"/>
        <v>Khá</v>
      </c>
      <c r="H121" s="324"/>
    </row>
    <row r="122" spans="1:8" s="333" customFormat="1" ht="16.5" customHeight="1" x14ac:dyDescent="0.25">
      <c r="A122" s="73">
        <v>110</v>
      </c>
      <c r="B122" s="73">
        <v>62</v>
      </c>
      <c r="C122" s="331" t="s">
        <v>2170</v>
      </c>
      <c r="D122" s="75" t="s">
        <v>116</v>
      </c>
      <c r="E122" s="331" t="s">
        <v>166</v>
      </c>
      <c r="F122" s="74">
        <v>67</v>
      </c>
      <c r="G122" s="332" t="str">
        <f t="shared" si="1"/>
        <v>Khá</v>
      </c>
      <c r="H122" s="324"/>
    </row>
    <row r="123" spans="1:8" s="333" customFormat="1" ht="16.5" customHeight="1" x14ac:dyDescent="0.25">
      <c r="A123" s="73">
        <v>111</v>
      </c>
      <c r="B123" s="73">
        <v>63</v>
      </c>
      <c r="C123" s="331" t="s">
        <v>2171</v>
      </c>
      <c r="D123" s="75" t="s">
        <v>110</v>
      </c>
      <c r="E123" s="331" t="s">
        <v>23</v>
      </c>
      <c r="F123" s="74">
        <v>70</v>
      </c>
      <c r="G123" s="332" t="str">
        <f t="shared" si="1"/>
        <v>Khá</v>
      </c>
      <c r="H123" s="324"/>
    </row>
    <row r="124" spans="1:8" s="333" customFormat="1" ht="16.5" customHeight="1" x14ac:dyDescent="0.25">
      <c r="A124" s="73">
        <v>112</v>
      </c>
      <c r="B124" s="73">
        <v>64</v>
      </c>
      <c r="C124" s="331" t="s">
        <v>2172</v>
      </c>
      <c r="D124" s="75" t="s">
        <v>1424</v>
      </c>
      <c r="E124" s="331" t="s">
        <v>64</v>
      </c>
      <c r="F124" s="74">
        <v>70</v>
      </c>
      <c r="G124" s="332" t="str">
        <f t="shared" si="1"/>
        <v>Khá</v>
      </c>
      <c r="H124" s="324"/>
    </row>
    <row r="125" spans="1:8" s="333" customFormat="1" ht="16.5" customHeight="1" x14ac:dyDescent="0.25">
      <c r="A125" s="325" t="s">
        <v>2494</v>
      </c>
      <c r="B125" s="334"/>
      <c r="C125" s="335"/>
      <c r="D125" s="328"/>
      <c r="E125" s="329"/>
      <c r="F125" s="74"/>
      <c r="G125" s="330"/>
      <c r="H125" s="324"/>
    </row>
    <row r="126" spans="1:8" s="333" customFormat="1" ht="16.5" customHeight="1" x14ac:dyDescent="0.25">
      <c r="A126" s="73">
        <v>113</v>
      </c>
      <c r="B126" s="73">
        <v>1</v>
      </c>
      <c r="C126" s="336" t="s">
        <v>2173</v>
      </c>
      <c r="D126" s="337" t="s">
        <v>63</v>
      </c>
      <c r="E126" s="338" t="s">
        <v>65</v>
      </c>
      <c r="F126" s="74">
        <v>68</v>
      </c>
      <c r="G126" s="332" t="str">
        <f t="shared" ref="G126:G183" si="2">IF(F126&gt;=90,"Xuất sắc",IF(F126&gt;=80,"Tốt",IF(F126&gt;=65,"Khá",IF(F126&gt;=50,"Trung bình",IF(F126&gt;=35,"Yếu","Kém")))))</f>
        <v>Khá</v>
      </c>
      <c r="H126" s="324"/>
    </row>
    <row r="127" spans="1:8" s="333" customFormat="1" ht="16.5" customHeight="1" x14ac:dyDescent="0.25">
      <c r="A127" s="73">
        <v>114</v>
      </c>
      <c r="B127" s="73">
        <v>2</v>
      </c>
      <c r="C127" s="336" t="s">
        <v>2174</v>
      </c>
      <c r="D127" s="337" t="s">
        <v>109</v>
      </c>
      <c r="E127" s="338" t="s">
        <v>33</v>
      </c>
      <c r="F127" s="74">
        <v>58</v>
      </c>
      <c r="G127" s="332" t="str">
        <f t="shared" si="2"/>
        <v>Trung bình</v>
      </c>
      <c r="H127" s="324"/>
    </row>
    <row r="128" spans="1:8" s="333" customFormat="1" ht="16.5" customHeight="1" x14ac:dyDescent="0.25">
      <c r="A128" s="73">
        <v>115</v>
      </c>
      <c r="B128" s="73">
        <v>3</v>
      </c>
      <c r="C128" s="336" t="s">
        <v>2175</v>
      </c>
      <c r="D128" s="337" t="s">
        <v>105</v>
      </c>
      <c r="E128" s="338" t="s">
        <v>33</v>
      </c>
      <c r="F128" s="74">
        <v>56</v>
      </c>
      <c r="G128" s="332" t="str">
        <f t="shared" si="2"/>
        <v>Trung bình</v>
      </c>
      <c r="H128" s="324"/>
    </row>
    <row r="129" spans="1:8" s="333" customFormat="1" ht="16.5" customHeight="1" x14ac:dyDescent="0.25">
      <c r="A129" s="73">
        <v>116</v>
      </c>
      <c r="B129" s="73">
        <v>4</v>
      </c>
      <c r="C129" s="336" t="s">
        <v>2176</v>
      </c>
      <c r="D129" s="337" t="s">
        <v>229</v>
      </c>
      <c r="E129" s="338" t="s">
        <v>33</v>
      </c>
      <c r="F129" s="74">
        <v>58</v>
      </c>
      <c r="G129" s="332" t="str">
        <f t="shared" si="2"/>
        <v>Trung bình</v>
      </c>
      <c r="H129" s="324"/>
    </row>
    <row r="130" spans="1:8" s="333" customFormat="1" ht="16.5" customHeight="1" x14ac:dyDescent="0.25">
      <c r="A130" s="73">
        <v>117</v>
      </c>
      <c r="B130" s="73">
        <v>5</v>
      </c>
      <c r="C130" s="336" t="s">
        <v>2177</v>
      </c>
      <c r="D130" s="337" t="s">
        <v>750</v>
      </c>
      <c r="E130" s="338" t="s">
        <v>33</v>
      </c>
      <c r="F130" s="74">
        <v>67</v>
      </c>
      <c r="G130" s="332" t="str">
        <f t="shared" si="2"/>
        <v>Khá</v>
      </c>
      <c r="H130" s="324"/>
    </row>
    <row r="131" spans="1:8" s="333" customFormat="1" ht="16.5" customHeight="1" x14ac:dyDescent="0.25">
      <c r="A131" s="73">
        <v>118</v>
      </c>
      <c r="B131" s="73">
        <v>6</v>
      </c>
      <c r="C131" s="336" t="s">
        <v>2495</v>
      </c>
      <c r="D131" s="337" t="s">
        <v>92</v>
      </c>
      <c r="E131" s="338" t="s">
        <v>123</v>
      </c>
      <c r="F131" s="74">
        <v>56</v>
      </c>
      <c r="G131" s="332" t="str">
        <f t="shared" si="2"/>
        <v>Trung bình</v>
      </c>
      <c r="H131" s="339"/>
    </row>
    <row r="132" spans="1:8" s="333" customFormat="1" ht="16.5" customHeight="1" x14ac:dyDescent="0.25">
      <c r="A132" s="73">
        <v>119</v>
      </c>
      <c r="B132" s="73">
        <v>7</v>
      </c>
      <c r="C132" s="336" t="s">
        <v>2178</v>
      </c>
      <c r="D132" s="337" t="s">
        <v>153</v>
      </c>
      <c r="E132" s="338" t="s">
        <v>355</v>
      </c>
      <c r="F132" s="74">
        <v>60</v>
      </c>
      <c r="G132" s="332" t="str">
        <f t="shared" si="2"/>
        <v>Trung bình</v>
      </c>
      <c r="H132" s="324"/>
    </row>
    <row r="133" spans="1:8" s="333" customFormat="1" ht="16.5" customHeight="1" x14ac:dyDescent="0.25">
      <c r="A133" s="73">
        <v>120</v>
      </c>
      <c r="B133" s="73">
        <v>8</v>
      </c>
      <c r="C133" s="336" t="s">
        <v>2179</v>
      </c>
      <c r="D133" s="337" t="s">
        <v>236</v>
      </c>
      <c r="E133" s="338" t="s">
        <v>195</v>
      </c>
      <c r="F133" s="74">
        <v>73</v>
      </c>
      <c r="G133" s="332" t="str">
        <f t="shared" si="2"/>
        <v>Khá</v>
      </c>
      <c r="H133" s="324"/>
    </row>
    <row r="134" spans="1:8" s="333" customFormat="1" ht="16.5" customHeight="1" x14ac:dyDescent="0.25">
      <c r="A134" s="73">
        <v>121</v>
      </c>
      <c r="B134" s="73">
        <v>9</v>
      </c>
      <c r="C134" s="336" t="s">
        <v>2180</v>
      </c>
      <c r="D134" s="337" t="s">
        <v>1562</v>
      </c>
      <c r="E134" s="338" t="s">
        <v>221</v>
      </c>
      <c r="F134" s="74">
        <v>0</v>
      </c>
      <c r="G134" s="332" t="str">
        <f t="shared" si="2"/>
        <v>Kém</v>
      </c>
      <c r="H134" s="324"/>
    </row>
    <row r="135" spans="1:8" s="333" customFormat="1" ht="16.5" customHeight="1" x14ac:dyDescent="0.25">
      <c r="A135" s="73">
        <v>122</v>
      </c>
      <c r="B135" s="73">
        <v>10</v>
      </c>
      <c r="C135" s="336" t="s">
        <v>2181</v>
      </c>
      <c r="D135" s="337" t="s">
        <v>69</v>
      </c>
      <c r="E135" s="338" t="s">
        <v>779</v>
      </c>
      <c r="F135" s="74">
        <v>65</v>
      </c>
      <c r="G135" s="332" t="str">
        <f t="shared" si="2"/>
        <v>Khá</v>
      </c>
      <c r="H135" s="324"/>
    </row>
    <row r="136" spans="1:8" s="333" customFormat="1" ht="16.5" customHeight="1" x14ac:dyDescent="0.25">
      <c r="A136" s="73">
        <v>123</v>
      </c>
      <c r="B136" s="73">
        <v>11</v>
      </c>
      <c r="C136" s="336" t="s">
        <v>2182</v>
      </c>
      <c r="D136" s="337" t="s">
        <v>71</v>
      </c>
      <c r="E136" s="338" t="s">
        <v>779</v>
      </c>
      <c r="F136" s="74">
        <v>68</v>
      </c>
      <c r="G136" s="332" t="str">
        <f t="shared" si="2"/>
        <v>Khá</v>
      </c>
      <c r="H136" s="324"/>
    </row>
    <row r="137" spans="1:8" s="333" customFormat="1" ht="16.5" customHeight="1" x14ac:dyDescent="0.25">
      <c r="A137" s="73">
        <v>124</v>
      </c>
      <c r="B137" s="73">
        <v>12</v>
      </c>
      <c r="C137" s="336" t="s">
        <v>2183</v>
      </c>
      <c r="D137" s="337" t="s">
        <v>1301</v>
      </c>
      <c r="E137" s="338" t="s">
        <v>125</v>
      </c>
      <c r="F137" s="74">
        <v>60</v>
      </c>
      <c r="G137" s="332" t="str">
        <f t="shared" si="2"/>
        <v>Trung bình</v>
      </c>
      <c r="H137" s="324"/>
    </row>
    <row r="138" spans="1:8" s="333" customFormat="1" ht="16.5" customHeight="1" x14ac:dyDescent="0.25">
      <c r="A138" s="73">
        <v>125</v>
      </c>
      <c r="B138" s="73">
        <v>13</v>
      </c>
      <c r="C138" s="336" t="s">
        <v>2184</v>
      </c>
      <c r="D138" s="337" t="s">
        <v>2185</v>
      </c>
      <c r="E138" s="338" t="s">
        <v>6</v>
      </c>
      <c r="F138" s="74">
        <v>60</v>
      </c>
      <c r="G138" s="332" t="str">
        <f t="shared" si="2"/>
        <v>Trung bình</v>
      </c>
      <c r="H138" s="324"/>
    </row>
    <row r="139" spans="1:8" s="333" customFormat="1" ht="16.5" customHeight="1" x14ac:dyDescent="0.25">
      <c r="A139" s="73">
        <v>126</v>
      </c>
      <c r="B139" s="73">
        <v>14</v>
      </c>
      <c r="C139" s="336" t="s">
        <v>2186</v>
      </c>
      <c r="D139" s="337" t="s">
        <v>304</v>
      </c>
      <c r="E139" s="338" t="s">
        <v>6</v>
      </c>
      <c r="F139" s="74">
        <v>73</v>
      </c>
      <c r="G139" s="332" t="str">
        <f t="shared" si="2"/>
        <v>Khá</v>
      </c>
      <c r="H139" s="324"/>
    </row>
    <row r="140" spans="1:8" s="333" customFormat="1" ht="16.5" customHeight="1" x14ac:dyDescent="0.25">
      <c r="A140" s="73">
        <v>127</v>
      </c>
      <c r="B140" s="73">
        <v>15</v>
      </c>
      <c r="C140" s="336" t="s">
        <v>2187</v>
      </c>
      <c r="D140" s="337" t="s">
        <v>2188</v>
      </c>
      <c r="E140" s="338" t="s">
        <v>13</v>
      </c>
      <c r="F140" s="74">
        <v>67</v>
      </c>
      <c r="G140" s="332" t="str">
        <f t="shared" si="2"/>
        <v>Khá</v>
      </c>
      <c r="H140" s="324"/>
    </row>
    <row r="141" spans="1:8" s="333" customFormat="1" ht="16.5" customHeight="1" x14ac:dyDescent="0.25">
      <c r="A141" s="73">
        <v>128</v>
      </c>
      <c r="B141" s="73">
        <v>16</v>
      </c>
      <c r="C141" s="336" t="s">
        <v>2189</v>
      </c>
      <c r="D141" s="337" t="s">
        <v>109</v>
      </c>
      <c r="E141" s="338" t="s">
        <v>13</v>
      </c>
      <c r="F141" s="74">
        <v>72</v>
      </c>
      <c r="G141" s="332" t="str">
        <f t="shared" si="2"/>
        <v>Khá</v>
      </c>
      <c r="H141" s="324"/>
    </row>
    <row r="142" spans="1:8" s="333" customFormat="1" ht="16.5" customHeight="1" x14ac:dyDescent="0.25">
      <c r="A142" s="73">
        <v>129</v>
      </c>
      <c r="B142" s="73">
        <v>17</v>
      </c>
      <c r="C142" s="336" t="s">
        <v>2190</v>
      </c>
      <c r="D142" s="337" t="s">
        <v>2191</v>
      </c>
      <c r="E142" s="338" t="s">
        <v>40</v>
      </c>
      <c r="F142" s="74">
        <v>65</v>
      </c>
      <c r="G142" s="332" t="str">
        <f t="shared" si="2"/>
        <v>Khá</v>
      </c>
      <c r="H142" s="324"/>
    </row>
    <row r="143" spans="1:8" s="333" customFormat="1" ht="16.5" customHeight="1" x14ac:dyDescent="0.25">
      <c r="A143" s="73">
        <v>130</v>
      </c>
      <c r="B143" s="73">
        <v>18</v>
      </c>
      <c r="C143" s="336" t="s">
        <v>2192</v>
      </c>
      <c r="D143" s="337" t="s">
        <v>1054</v>
      </c>
      <c r="E143" s="338" t="s">
        <v>93</v>
      </c>
      <c r="F143" s="74">
        <v>60</v>
      </c>
      <c r="G143" s="332" t="str">
        <f t="shared" si="2"/>
        <v>Trung bình</v>
      </c>
      <c r="H143" s="324"/>
    </row>
    <row r="144" spans="1:8" s="333" customFormat="1" ht="16.5" customHeight="1" x14ac:dyDescent="0.25">
      <c r="A144" s="73">
        <v>131</v>
      </c>
      <c r="B144" s="73">
        <v>19</v>
      </c>
      <c r="C144" s="336" t="s">
        <v>2193</v>
      </c>
      <c r="D144" s="337" t="s">
        <v>2194</v>
      </c>
      <c r="E144" s="338" t="s">
        <v>74</v>
      </c>
      <c r="F144" s="74">
        <v>67</v>
      </c>
      <c r="G144" s="332" t="str">
        <f t="shared" si="2"/>
        <v>Khá</v>
      </c>
      <c r="H144" s="324"/>
    </row>
    <row r="145" spans="1:8" s="333" customFormat="1" ht="16.5" customHeight="1" x14ac:dyDescent="0.25">
      <c r="A145" s="73">
        <v>132</v>
      </c>
      <c r="B145" s="73">
        <v>20</v>
      </c>
      <c r="C145" s="336" t="s">
        <v>2195</v>
      </c>
      <c r="D145" s="337" t="s">
        <v>45</v>
      </c>
      <c r="E145" s="338" t="s">
        <v>20</v>
      </c>
      <c r="F145" s="74">
        <v>65</v>
      </c>
      <c r="G145" s="332" t="str">
        <f t="shared" si="2"/>
        <v>Khá</v>
      </c>
      <c r="H145" s="324"/>
    </row>
    <row r="146" spans="1:8" s="333" customFormat="1" ht="16.5" customHeight="1" x14ac:dyDescent="0.25">
      <c r="A146" s="73">
        <v>133</v>
      </c>
      <c r="B146" s="73">
        <v>21</v>
      </c>
      <c r="C146" s="336" t="s">
        <v>2196</v>
      </c>
      <c r="D146" s="337" t="s">
        <v>345</v>
      </c>
      <c r="E146" s="338" t="s">
        <v>20</v>
      </c>
      <c r="F146" s="74">
        <v>80</v>
      </c>
      <c r="G146" s="332" t="str">
        <f t="shared" si="2"/>
        <v>Tốt</v>
      </c>
      <c r="H146" s="324"/>
    </row>
    <row r="147" spans="1:8" s="333" customFormat="1" ht="16.5" customHeight="1" x14ac:dyDescent="0.25">
      <c r="A147" s="73">
        <v>134</v>
      </c>
      <c r="B147" s="73">
        <v>22</v>
      </c>
      <c r="C147" s="336" t="s">
        <v>2197</v>
      </c>
      <c r="D147" s="337" t="s">
        <v>286</v>
      </c>
      <c r="E147" s="338" t="s">
        <v>1798</v>
      </c>
      <c r="F147" s="74">
        <v>73</v>
      </c>
      <c r="G147" s="332" t="str">
        <f t="shared" si="2"/>
        <v>Khá</v>
      </c>
      <c r="H147" s="324"/>
    </row>
    <row r="148" spans="1:8" s="333" customFormat="1" ht="16.5" customHeight="1" x14ac:dyDescent="0.25">
      <c r="A148" s="73">
        <v>135</v>
      </c>
      <c r="B148" s="73">
        <v>23</v>
      </c>
      <c r="C148" s="336" t="s">
        <v>2198</v>
      </c>
      <c r="D148" s="337" t="s">
        <v>2199</v>
      </c>
      <c r="E148" s="338" t="s">
        <v>2200</v>
      </c>
      <c r="F148" s="74">
        <v>0</v>
      </c>
      <c r="G148" s="332" t="str">
        <f t="shared" si="2"/>
        <v>Kém</v>
      </c>
      <c r="H148" s="324"/>
    </row>
    <row r="149" spans="1:8" s="333" customFormat="1" ht="16.5" customHeight="1" x14ac:dyDescent="0.25">
      <c r="A149" s="73">
        <v>136</v>
      </c>
      <c r="B149" s="73">
        <v>24</v>
      </c>
      <c r="C149" s="336" t="s">
        <v>2201</v>
      </c>
      <c r="D149" s="337" t="s">
        <v>2202</v>
      </c>
      <c r="E149" s="338" t="s">
        <v>1803</v>
      </c>
      <c r="F149" s="74">
        <v>0</v>
      </c>
      <c r="G149" s="332" t="str">
        <f t="shared" si="2"/>
        <v>Kém</v>
      </c>
      <c r="H149" s="324"/>
    </row>
    <row r="150" spans="1:8" s="333" customFormat="1" ht="16.5" customHeight="1" x14ac:dyDescent="0.25">
      <c r="A150" s="73">
        <v>137</v>
      </c>
      <c r="B150" s="73">
        <v>25</v>
      </c>
      <c r="C150" s="336" t="s">
        <v>2203</v>
      </c>
      <c r="D150" s="337" t="s">
        <v>56</v>
      </c>
      <c r="E150" s="338" t="s">
        <v>278</v>
      </c>
      <c r="F150" s="74">
        <v>67</v>
      </c>
      <c r="G150" s="332" t="str">
        <f t="shared" si="2"/>
        <v>Khá</v>
      </c>
      <c r="H150" s="324"/>
    </row>
    <row r="151" spans="1:8" s="333" customFormat="1" ht="16.5" customHeight="1" x14ac:dyDescent="0.25">
      <c r="A151" s="73">
        <v>138</v>
      </c>
      <c r="B151" s="73">
        <v>26</v>
      </c>
      <c r="C151" s="336" t="s">
        <v>2204</v>
      </c>
      <c r="D151" s="337" t="s">
        <v>1316</v>
      </c>
      <c r="E151" s="338" t="s">
        <v>7</v>
      </c>
      <c r="F151" s="74">
        <v>63</v>
      </c>
      <c r="G151" s="332" t="str">
        <f t="shared" si="2"/>
        <v>Trung bình</v>
      </c>
      <c r="H151" s="324"/>
    </row>
    <row r="152" spans="1:8" s="333" customFormat="1" ht="16.5" customHeight="1" x14ac:dyDescent="0.25">
      <c r="A152" s="73">
        <v>139</v>
      </c>
      <c r="B152" s="73">
        <v>27</v>
      </c>
      <c r="C152" s="336" t="s">
        <v>2205</v>
      </c>
      <c r="D152" s="337" t="s">
        <v>277</v>
      </c>
      <c r="E152" s="338" t="s">
        <v>7</v>
      </c>
      <c r="F152" s="74">
        <v>72</v>
      </c>
      <c r="G152" s="332" t="str">
        <f t="shared" si="2"/>
        <v>Khá</v>
      </c>
      <c r="H152" s="324"/>
    </row>
    <row r="153" spans="1:8" s="333" customFormat="1" ht="16.5" customHeight="1" x14ac:dyDescent="0.25">
      <c r="A153" s="73">
        <v>140</v>
      </c>
      <c r="B153" s="73">
        <v>28</v>
      </c>
      <c r="C153" s="336" t="s">
        <v>2206</v>
      </c>
      <c r="D153" s="337" t="s">
        <v>1465</v>
      </c>
      <c r="E153" s="338" t="s">
        <v>7</v>
      </c>
      <c r="F153" s="74">
        <v>65</v>
      </c>
      <c r="G153" s="332" t="str">
        <f t="shared" si="2"/>
        <v>Khá</v>
      </c>
      <c r="H153" s="324"/>
    </row>
    <row r="154" spans="1:8" s="333" customFormat="1" ht="16.5" customHeight="1" x14ac:dyDescent="0.25">
      <c r="A154" s="73">
        <v>141</v>
      </c>
      <c r="B154" s="73">
        <v>29</v>
      </c>
      <c r="C154" s="336" t="s">
        <v>2207</v>
      </c>
      <c r="D154" s="337" t="s">
        <v>2208</v>
      </c>
      <c r="E154" s="338" t="s">
        <v>203</v>
      </c>
      <c r="F154" s="74">
        <v>65</v>
      </c>
      <c r="G154" s="332" t="str">
        <f t="shared" si="2"/>
        <v>Khá</v>
      </c>
      <c r="H154" s="324"/>
    </row>
    <row r="155" spans="1:8" s="333" customFormat="1" ht="16.5" customHeight="1" x14ac:dyDescent="0.25">
      <c r="A155" s="73">
        <v>142</v>
      </c>
      <c r="B155" s="73">
        <v>30</v>
      </c>
      <c r="C155" s="336" t="s">
        <v>2209</v>
      </c>
      <c r="D155" s="337" t="s">
        <v>2210</v>
      </c>
      <c r="E155" s="338" t="s">
        <v>2211</v>
      </c>
      <c r="F155" s="74">
        <v>70</v>
      </c>
      <c r="G155" s="332" t="str">
        <f t="shared" si="2"/>
        <v>Khá</v>
      </c>
      <c r="H155" s="324"/>
    </row>
    <row r="156" spans="1:8" s="333" customFormat="1" ht="16.5" customHeight="1" x14ac:dyDescent="0.25">
      <c r="A156" s="73">
        <v>143</v>
      </c>
      <c r="B156" s="73">
        <v>31</v>
      </c>
      <c r="C156" s="336" t="s">
        <v>2212</v>
      </c>
      <c r="D156" s="337" t="s">
        <v>2213</v>
      </c>
      <c r="E156" s="338" t="s">
        <v>162</v>
      </c>
      <c r="F156" s="74">
        <v>60</v>
      </c>
      <c r="G156" s="332" t="str">
        <f t="shared" si="2"/>
        <v>Trung bình</v>
      </c>
      <c r="H156" s="324"/>
    </row>
    <row r="157" spans="1:8" s="333" customFormat="1" ht="16.5" customHeight="1" x14ac:dyDescent="0.25">
      <c r="A157" s="73">
        <v>144</v>
      </c>
      <c r="B157" s="73">
        <v>32</v>
      </c>
      <c r="C157" s="336" t="s">
        <v>2214</v>
      </c>
      <c r="D157" s="337" t="s">
        <v>2215</v>
      </c>
      <c r="E157" s="338" t="s">
        <v>2216</v>
      </c>
      <c r="F157" s="74">
        <v>65</v>
      </c>
      <c r="G157" s="332" t="str">
        <f t="shared" si="2"/>
        <v>Khá</v>
      </c>
      <c r="H157" s="324"/>
    </row>
    <row r="158" spans="1:8" s="333" customFormat="1" ht="16.5" customHeight="1" x14ac:dyDescent="0.25">
      <c r="A158" s="73">
        <v>145</v>
      </c>
      <c r="B158" s="73">
        <v>33</v>
      </c>
      <c r="C158" s="336" t="s">
        <v>2217</v>
      </c>
      <c r="D158" s="337" t="s">
        <v>2218</v>
      </c>
      <c r="E158" s="338" t="s">
        <v>214</v>
      </c>
      <c r="F158" s="74">
        <v>60</v>
      </c>
      <c r="G158" s="332" t="str">
        <f t="shared" si="2"/>
        <v>Trung bình</v>
      </c>
      <c r="H158" s="324"/>
    </row>
    <row r="159" spans="1:8" s="333" customFormat="1" ht="16.5" customHeight="1" x14ac:dyDescent="0.25">
      <c r="A159" s="73">
        <v>146</v>
      </c>
      <c r="B159" s="73">
        <v>34</v>
      </c>
      <c r="C159" s="336" t="s">
        <v>2219</v>
      </c>
      <c r="D159" s="337" t="s">
        <v>2220</v>
      </c>
      <c r="E159" s="338" t="s">
        <v>140</v>
      </c>
      <c r="F159" s="74">
        <v>66</v>
      </c>
      <c r="G159" s="332" t="str">
        <f t="shared" si="2"/>
        <v>Khá</v>
      </c>
      <c r="H159" s="324"/>
    </row>
    <row r="160" spans="1:8" s="333" customFormat="1" ht="16.5" customHeight="1" x14ac:dyDescent="0.25">
      <c r="A160" s="73">
        <v>147</v>
      </c>
      <c r="B160" s="73">
        <v>35</v>
      </c>
      <c r="C160" s="336" t="s">
        <v>2221</v>
      </c>
      <c r="D160" s="337" t="s">
        <v>51</v>
      </c>
      <c r="E160" s="338" t="s">
        <v>2222</v>
      </c>
      <c r="F160" s="74">
        <v>60</v>
      </c>
      <c r="G160" s="332" t="str">
        <f t="shared" si="2"/>
        <v>Trung bình</v>
      </c>
      <c r="H160" s="324"/>
    </row>
    <row r="161" spans="1:8" s="333" customFormat="1" ht="16.5" customHeight="1" x14ac:dyDescent="0.25">
      <c r="A161" s="73">
        <v>148</v>
      </c>
      <c r="B161" s="73">
        <v>36</v>
      </c>
      <c r="C161" s="336" t="s">
        <v>2223</v>
      </c>
      <c r="D161" s="337" t="s">
        <v>56</v>
      </c>
      <c r="E161" s="338" t="s">
        <v>8</v>
      </c>
      <c r="F161" s="74">
        <v>58</v>
      </c>
      <c r="G161" s="332" t="str">
        <f t="shared" si="2"/>
        <v>Trung bình</v>
      </c>
      <c r="H161" s="324"/>
    </row>
    <row r="162" spans="1:8" s="333" customFormat="1" ht="16.5" customHeight="1" x14ac:dyDescent="0.25">
      <c r="A162" s="73">
        <v>149</v>
      </c>
      <c r="B162" s="73">
        <v>37</v>
      </c>
      <c r="C162" s="336" t="s">
        <v>2224</v>
      </c>
      <c r="D162" s="337" t="s">
        <v>98</v>
      </c>
      <c r="E162" s="338" t="s">
        <v>319</v>
      </c>
      <c r="F162" s="74">
        <v>54</v>
      </c>
      <c r="G162" s="332" t="str">
        <f t="shared" si="2"/>
        <v>Trung bình</v>
      </c>
      <c r="H162" s="324"/>
    </row>
    <row r="163" spans="1:8" s="333" customFormat="1" ht="16.5" customHeight="1" x14ac:dyDescent="0.25">
      <c r="A163" s="73">
        <v>150</v>
      </c>
      <c r="B163" s="73">
        <v>38</v>
      </c>
      <c r="C163" s="336" t="s">
        <v>2225</v>
      </c>
      <c r="D163" s="337" t="s">
        <v>2226</v>
      </c>
      <c r="E163" s="338" t="s">
        <v>10</v>
      </c>
      <c r="F163" s="74">
        <v>66</v>
      </c>
      <c r="G163" s="332" t="str">
        <f t="shared" si="2"/>
        <v>Khá</v>
      </c>
      <c r="H163" s="324"/>
    </row>
    <row r="164" spans="1:8" s="333" customFormat="1" ht="16.5" customHeight="1" x14ac:dyDescent="0.25">
      <c r="A164" s="73">
        <v>151</v>
      </c>
      <c r="B164" s="73">
        <v>39</v>
      </c>
      <c r="C164" s="336" t="s">
        <v>2227</v>
      </c>
      <c r="D164" s="337" t="s">
        <v>2228</v>
      </c>
      <c r="E164" s="338" t="s">
        <v>10</v>
      </c>
      <c r="F164" s="74">
        <v>56</v>
      </c>
      <c r="G164" s="332" t="str">
        <f t="shared" si="2"/>
        <v>Trung bình</v>
      </c>
      <c r="H164" s="324"/>
    </row>
    <row r="165" spans="1:8" s="333" customFormat="1" ht="16.5" customHeight="1" x14ac:dyDescent="0.25">
      <c r="A165" s="73">
        <v>152</v>
      </c>
      <c r="B165" s="73">
        <v>40</v>
      </c>
      <c r="C165" s="336" t="s">
        <v>2229</v>
      </c>
      <c r="D165" s="337" t="s">
        <v>2230</v>
      </c>
      <c r="E165" s="338" t="s">
        <v>233</v>
      </c>
      <c r="F165" s="74">
        <v>56</v>
      </c>
      <c r="G165" s="332" t="str">
        <f t="shared" si="2"/>
        <v>Trung bình</v>
      </c>
      <c r="H165" s="324"/>
    </row>
    <row r="166" spans="1:8" s="333" customFormat="1" ht="16.5" customHeight="1" x14ac:dyDescent="0.25">
      <c r="A166" s="73">
        <v>153</v>
      </c>
      <c r="B166" s="73">
        <v>41</v>
      </c>
      <c r="C166" s="336" t="s">
        <v>2231</v>
      </c>
      <c r="D166" s="337" t="s">
        <v>43</v>
      </c>
      <c r="E166" s="338" t="s">
        <v>112</v>
      </c>
      <c r="F166" s="74">
        <v>65</v>
      </c>
      <c r="G166" s="332" t="str">
        <f t="shared" si="2"/>
        <v>Khá</v>
      </c>
      <c r="H166" s="324"/>
    </row>
    <row r="167" spans="1:8" s="333" customFormat="1" ht="16.5" customHeight="1" x14ac:dyDescent="0.25">
      <c r="A167" s="73">
        <v>154</v>
      </c>
      <c r="B167" s="73">
        <v>42</v>
      </c>
      <c r="C167" s="336" t="s">
        <v>2232</v>
      </c>
      <c r="D167" s="337" t="s">
        <v>63</v>
      </c>
      <c r="E167" s="338" t="s">
        <v>57</v>
      </c>
      <c r="F167" s="74">
        <v>66</v>
      </c>
      <c r="G167" s="332" t="str">
        <f t="shared" si="2"/>
        <v>Khá</v>
      </c>
      <c r="H167" s="324"/>
    </row>
    <row r="168" spans="1:8" s="333" customFormat="1" ht="16.5" customHeight="1" x14ac:dyDescent="0.25">
      <c r="A168" s="73">
        <v>155</v>
      </c>
      <c r="B168" s="73">
        <v>43</v>
      </c>
      <c r="C168" s="336" t="s">
        <v>2233</v>
      </c>
      <c r="D168" s="337" t="s">
        <v>1868</v>
      </c>
      <c r="E168" s="338" t="s">
        <v>270</v>
      </c>
      <c r="F168" s="74">
        <v>61</v>
      </c>
      <c r="G168" s="332" t="str">
        <f t="shared" si="2"/>
        <v>Trung bình</v>
      </c>
      <c r="H168" s="324"/>
    </row>
    <row r="169" spans="1:8" s="333" customFormat="1" ht="16.5" customHeight="1" x14ac:dyDescent="0.25">
      <c r="A169" s="73">
        <v>156</v>
      </c>
      <c r="B169" s="73">
        <v>44</v>
      </c>
      <c r="C169" s="336" t="s">
        <v>2234</v>
      </c>
      <c r="D169" s="337" t="s">
        <v>362</v>
      </c>
      <c r="E169" s="338" t="s">
        <v>259</v>
      </c>
      <c r="F169" s="74">
        <v>60</v>
      </c>
      <c r="G169" s="332" t="str">
        <f t="shared" si="2"/>
        <v>Trung bình</v>
      </c>
      <c r="H169" s="324"/>
    </row>
    <row r="170" spans="1:8" s="333" customFormat="1" ht="16.5" customHeight="1" x14ac:dyDescent="0.25">
      <c r="A170" s="73">
        <v>157</v>
      </c>
      <c r="B170" s="73">
        <v>45</v>
      </c>
      <c r="C170" s="336" t="s">
        <v>2235</v>
      </c>
      <c r="D170" s="337" t="s">
        <v>1561</v>
      </c>
      <c r="E170" s="338" t="s">
        <v>259</v>
      </c>
      <c r="F170" s="74">
        <v>64</v>
      </c>
      <c r="G170" s="332" t="str">
        <f t="shared" si="2"/>
        <v>Trung bình</v>
      </c>
      <c r="H170" s="324"/>
    </row>
    <row r="171" spans="1:8" s="333" customFormat="1" ht="16.5" customHeight="1" x14ac:dyDescent="0.25">
      <c r="A171" s="73">
        <v>158</v>
      </c>
      <c r="B171" s="73">
        <v>46</v>
      </c>
      <c r="C171" s="336" t="s">
        <v>2236</v>
      </c>
      <c r="D171" s="337" t="s">
        <v>142</v>
      </c>
      <c r="E171" s="338" t="s">
        <v>58</v>
      </c>
      <c r="F171" s="74">
        <v>66</v>
      </c>
      <c r="G171" s="332" t="str">
        <f t="shared" si="2"/>
        <v>Khá</v>
      </c>
      <c r="H171" s="324"/>
    </row>
    <row r="172" spans="1:8" s="333" customFormat="1" ht="16.5" customHeight="1" x14ac:dyDescent="0.25">
      <c r="A172" s="73">
        <v>159</v>
      </c>
      <c r="B172" s="73">
        <v>47</v>
      </c>
      <c r="C172" s="336" t="s">
        <v>2237</v>
      </c>
      <c r="D172" s="337" t="s">
        <v>168</v>
      </c>
      <c r="E172" s="338" t="s">
        <v>59</v>
      </c>
      <c r="F172" s="74">
        <v>56</v>
      </c>
      <c r="G172" s="332" t="str">
        <f t="shared" si="2"/>
        <v>Trung bình</v>
      </c>
      <c r="H172" s="324"/>
    </row>
    <row r="173" spans="1:8" s="333" customFormat="1" ht="16.5" customHeight="1" x14ac:dyDescent="0.25">
      <c r="A173" s="73">
        <v>160</v>
      </c>
      <c r="B173" s="73">
        <v>48</v>
      </c>
      <c r="C173" s="336" t="s">
        <v>2238</v>
      </c>
      <c r="D173" s="337" t="s">
        <v>84</v>
      </c>
      <c r="E173" s="338" t="s">
        <v>216</v>
      </c>
      <c r="F173" s="74">
        <v>60</v>
      </c>
      <c r="G173" s="332" t="str">
        <f t="shared" si="2"/>
        <v>Trung bình</v>
      </c>
      <c r="H173" s="324"/>
    </row>
    <row r="174" spans="1:8" s="333" customFormat="1" ht="16.5" customHeight="1" x14ac:dyDescent="0.25">
      <c r="A174" s="73">
        <v>161</v>
      </c>
      <c r="B174" s="73">
        <v>49</v>
      </c>
      <c r="C174" s="336" t="s">
        <v>2239</v>
      </c>
      <c r="D174" s="337" t="s">
        <v>141</v>
      </c>
      <c r="E174" s="338" t="s">
        <v>151</v>
      </c>
      <c r="F174" s="74">
        <v>86</v>
      </c>
      <c r="G174" s="332" t="str">
        <f t="shared" si="2"/>
        <v>Tốt</v>
      </c>
      <c r="H174" s="324"/>
    </row>
    <row r="175" spans="1:8" s="333" customFormat="1" ht="16.5" customHeight="1" x14ac:dyDescent="0.25">
      <c r="A175" s="73">
        <v>162</v>
      </c>
      <c r="B175" s="73">
        <v>50</v>
      </c>
      <c r="C175" s="336" t="s">
        <v>2240</v>
      </c>
      <c r="D175" s="337" t="s">
        <v>1319</v>
      </c>
      <c r="E175" s="338" t="s">
        <v>1708</v>
      </c>
      <c r="F175" s="74">
        <v>66</v>
      </c>
      <c r="G175" s="332" t="str">
        <f t="shared" si="2"/>
        <v>Khá</v>
      </c>
      <c r="H175" s="324"/>
    </row>
    <row r="176" spans="1:8" s="333" customFormat="1" ht="16.5" customHeight="1" x14ac:dyDescent="0.25">
      <c r="A176" s="73">
        <v>163</v>
      </c>
      <c r="B176" s="73">
        <v>51</v>
      </c>
      <c r="C176" s="336" t="s">
        <v>2241</v>
      </c>
      <c r="D176" s="337" t="s">
        <v>2242</v>
      </c>
      <c r="E176" s="338" t="s">
        <v>61</v>
      </c>
      <c r="F176" s="74">
        <v>60</v>
      </c>
      <c r="G176" s="332" t="str">
        <f t="shared" si="2"/>
        <v>Trung bình</v>
      </c>
      <c r="H176" s="324"/>
    </row>
    <row r="177" spans="1:8" s="333" customFormat="1" ht="16.5" customHeight="1" x14ac:dyDescent="0.25">
      <c r="A177" s="73">
        <v>164</v>
      </c>
      <c r="B177" s="73">
        <v>52</v>
      </c>
      <c r="C177" s="336" t="s">
        <v>2243</v>
      </c>
      <c r="D177" s="337" t="s">
        <v>17</v>
      </c>
      <c r="E177" s="338" t="s">
        <v>61</v>
      </c>
      <c r="F177" s="74">
        <v>70</v>
      </c>
      <c r="G177" s="332" t="str">
        <f t="shared" si="2"/>
        <v>Khá</v>
      </c>
      <c r="H177" s="324"/>
    </row>
    <row r="178" spans="1:8" s="333" customFormat="1" ht="16.5" customHeight="1" x14ac:dyDescent="0.25">
      <c r="A178" s="73">
        <v>165</v>
      </c>
      <c r="B178" s="73">
        <v>53</v>
      </c>
      <c r="C178" s="336" t="s">
        <v>2244</v>
      </c>
      <c r="D178" s="337" t="s">
        <v>47</v>
      </c>
      <c r="E178" s="338" t="s">
        <v>11</v>
      </c>
      <c r="F178" s="74">
        <v>67</v>
      </c>
      <c r="G178" s="332" t="str">
        <f t="shared" si="2"/>
        <v>Khá</v>
      </c>
      <c r="H178" s="324"/>
    </row>
    <row r="179" spans="1:8" s="333" customFormat="1" ht="16.5" customHeight="1" x14ac:dyDescent="0.25">
      <c r="A179" s="73">
        <v>166</v>
      </c>
      <c r="B179" s="73">
        <v>54</v>
      </c>
      <c r="C179" s="336" t="s">
        <v>2245</v>
      </c>
      <c r="D179" s="337" t="s">
        <v>183</v>
      </c>
      <c r="E179" s="338" t="s">
        <v>11</v>
      </c>
      <c r="F179" s="74">
        <v>71</v>
      </c>
      <c r="G179" s="332" t="str">
        <f t="shared" si="2"/>
        <v>Khá</v>
      </c>
      <c r="H179" s="324"/>
    </row>
    <row r="180" spans="1:8" s="333" customFormat="1" ht="16.5" customHeight="1" x14ac:dyDescent="0.25">
      <c r="A180" s="73">
        <v>167</v>
      </c>
      <c r="B180" s="73">
        <v>55</v>
      </c>
      <c r="C180" s="336" t="s">
        <v>2246</v>
      </c>
      <c r="D180" s="337" t="s">
        <v>2083</v>
      </c>
      <c r="E180" s="338" t="s">
        <v>132</v>
      </c>
      <c r="F180" s="74">
        <v>65</v>
      </c>
      <c r="G180" s="332" t="str">
        <f t="shared" si="2"/>
        <v>Khá</v>
      </c>
      <c r="H180" s="324"/>
    </row>
    <row r="181" spans="1:8" s="333" customFormat="1" ht="16.5" customHeight="1" x14ac:dyDescent="0.25">
      <c r="A181" s="73">
        <v>168</v>
      </c>
      <c r="B181" s="73">
        <v>56</v>
      </c>
      <c r="C181" s="336" t="s">
        <v>2247</v>
      </c>
      <c r="D181" s="337" t="s">
        <v>1030</v>
      </c>
      <c r="E181" s="338" t="s">
        <v>152</v>
      </c>
      <c r="F181" s="74">
        <v>70</v>
      </c>
      <c r="G181" s="332" t="str">
        <f t="shared" si="2"/>
        <v>Khá</v>
      </c>
      <c r="H181" s="324"/>
    </row>
    <row r="182" spans="1:8" s="333" customFormat="1" ht="16.5" customHeight="1" x14ac:dyDescent="0.25">
      <c r="A182" s="73">
        <v>169</v>
      </c>
      <c r="B182" s="73">
        <v>57</v>
      </c>
      <c r="C182" s="336" t="s">
        <v>2248</v>
      </c>
      <c r="D182" s="337" t="s">
        <v>1039</v>
      </c>
      <c r="E182" s="338" t="s">
        <v>152</v>
      </c>
      <c r="F182" s="74">
        <v>65</v>
      </c>
      <c r="G182" s="332" t="str">
        <f t="shared" si="2"/>
        <v>Khá</v>
      </c>
      <c r="H182" s="324"/>
    </row>
    <row r="183" spans="1:8" s="333" customFormat="1" ht="16.5" customHeight="1" x14ac:dyDescent="0.25">
      <c r="A183" s="73">
        <v>170</v>
      </c>
      <c r="B183" s="73">
        <v>58</v>
      </c>
      <c r="C183" s="336" t="s">
        <v>2249</v>
      </c>
      <c r="D183" s="337" t="s">
        <v>63</v>
      </c>
      <c r="E183" s="338" t="s">
        <v>2250</v>
      </c>
      <c r="F183" s="74">
        <v>63</v>
      </c>
      <c r="G183" s="332" t="str">
        <f t="shared" si="2"/>
        <v>Trung bình</v>
      </c>
      <c r="H183" s="324"/>
    </row>
    <row r="184" spans="1:8" s="333" customFormat="1" ht="16.5" customHeight="1" x14ac:dyDescent="0.25">
      <c r="A184" s="340" t="s">
        <v>2496</v>
      </c>
      <c r="B184" s="341"/>
      <c r="C184" s="342"/>
      <c r="D184" s="328"/>
      <c r="E184" s="329"/>
      <c r="F184" s="74"/>
      <c r="G184" s="330"/>
      <c r="H184" s="324"/>
    </row>
    <row r="185" spans="1:8" s="333" customFormat="1" ht="16.5" customHeight="1" x14ac:dyDescent="0.25">
      <c r="A185" s="73">
        <v>171</v>
      </c>
      <c r="B185" s="73">
        <v>1</v>
      </c>
      <c r="C185" s="343" t="s">
        <v>2251</v>
      </c>
      <c r="D185" s="344" t="s">
        <v>472</v>
      </c>
      <c r="E185" s="343" t="s">
        <v>65</v>
      </c>
      <c r="F185" s="74">
        <v>68</v>
      </c>
      <c r="G185" s="332" t="str">
        <f t="shared" ref="G185:G248" si="3">IF(F185&gt;=90,"Xuất sắc",IF(F185&gt;=80,"Tốt",IF(F185&gt;=65,"Khá",IF(F185&gt;=50,"Trung bình",IF(F185&gt;=35,"Yếu","Kém")))))</f>
        <v>Khá</v>
      </c>
      <c r="H185" s="72"/>
    </row>
    <row r="186" spans="1:8" s="333" customFormat="1" ht="16.5" customHeight="1" x14ac:dyDescent="0.25">
      <c r="A186" s="73">
        <v>172</v>
      </c>
      <c r="B186" s="73">
        <v>2</v>
      </c>
      <c r="C186" s="343" t="s">
        <v>2252</v>
      </c>
      <c r="D186" s="344" t="s">
        <v>2253</v>
      </c>
      <c r="E186" s="343" t="s">
        <v>33</v>
      </c>
      <c r="F186" s="74">
        <v>62</v>
      </c>
      <c r="G186" s="332" t="str">
        <f t="shared" si="3"/>
        <v>Trung bình</v>
      </c>
      <c r="H186" s="72"/>
    </row>
    <row r="187" spans="1:8" s="333" customFormat="1" ht="16.5" customHeight="1" x14ac:dyDescent="0.25">
      <c r="A187" s="73">
        <v>173</v>
      </c>
      <c r="B187" s="73">
        <v>3</v>
      </c>
      <c r="C187" s="343" t="s">
        <v>2254</v>
      </c>
      <c r="D187" s="344" t="s">
        <v>2255</v>
      </c>
      <c r="E187" s="343" t="s">
        <v>33</v>
      </c>
      <c r="F187" s="74">
        <v>61</v>
      </c>
      <c r="G187" s="332" t="str">
        <f t="shared" si="3"/>
        <v>Trung bình</v>
      </c>
      <c r="H187" s="72"/>
    </row>
    <row r="188" spans="1:8" s="333" customFormat="1" ht="16.5" customHeight="1" x14ac:dyDescent="0.25">
      <c r="A188" s="73">
        <v>174</v>
      </c>
      <c r="B188" s="73">
        <v>4</v>
      </c>
      <c r="C188" s="343" t="s">
        <v>2256</v>
      </c>
      <c r="D188" s="344" t="s">
        <v>1140</v>
      </c>
      <c r="E188" s="343" t="s">
        <v>33</v>
      </c>
      <c r="F188" s="74">
        <v>65</v>
      </c>
      <c r="G188" s="332" t="str">
        <f t="shared" si="3"/>
        <v>Khá</v>
      </c>
      <c r="H188" s="72"/>
    </row>
    <row r="189" spans="1:8" s="333" customFormat="1" ht="16.5" customHeight="1" x14ac:dyDescent="0.25">
      <c r="A189" s="73">
        <v>175</v>
      </c>
      <c r="B189" s="73">
        <v>5</v>
      </c>
      <c r="C189" s="343" t="s">
        <v>2257</v>
      </c>
      <c r="D189" s="344" t="s">
        <v>632</v>
      </c>
      <c r="E189" s="343" t="s">
        <v>123</v>
      </c>
      <c r="F189" s="74">
        <v>65</v>
      </c>
      <c r="G189" s="332" t="str">
        <f t="shared" si="3"/>
        <v>Khá</v>
      </c>
      <c r="H189" s="72"/>
    </row>
    <row r="190" spans="1:8" s="333" customFormat="1" ht="16.5" customHeight="1" x14ac:dyDescent="0.25">
      <c r="A190" s="73">
        <v>176</v>
      </c>
      <c r="B190" s="73">
        <v>6</v>
      </c>
      <c r="C190" s="343" t="s">
        <v>2258</v>
      </c>
      <c r="D190" s="344" t="s">
        <v>354</v>
      </c>
      <c r="E190" s="343" t="s">
        <v>363</v>
      </c>
      <c r="F190" s="74">
        <v>65</v>
      </c>
      <c r="G190" s="332" t="str">
        <f t="shared" si="3"/>
        <v>Khá</v>
      </c>
      <c r="H190" s="72"/>
    </row>
    <row r="191" spans="1:8" s="333" customFormat="1" ht="16.5" customHeight="1" x14ac:dyDescent="0.25">
      <c r="A191" s="73">
        <v>177</v>
      </c>
      <c r="B191" s="73">
        <v>7</v>
      </c>
      <c r="C191" s="343" t="s">
        <v>2259</v>
      </c>
      <c r="D191" s="344" t="s">
        <v>626</v>
      </c>
      <c r="E191" s="343" t="s">
        <v>176</v>
      </c>
      <c r="F191" s="74">
        <v>64</v>
      </c>
      <c r="G191" s="332" t="str">
        <f t="shared" si="3"/>
        <v>Trung bình</v>
      </c>
      <c r="H191" s="72"/>
    </row>
    <row r="192" spans="1:8" s="333" customFormat="1" ht="16.5" customHeight="1" x14ac:dyDescent="0.25">
      <c r="A192" s="73">
        <v>178</v>
      </c>
      <c r="B192" s="73">
        <v>8</v>
      </c>
      <c r="C192" s="343" t="s">
        <v>2260</v>
      </c>
      <c r="D192" s="344" t="s">
        <v>365</v>
      </c>
      <c r="E192" s="343" t="s">
        <v>26</v>
      </c>
      <c r="F192" s="74">
        <v>74</v>
      </c>
      <c r="G192" s="332" t="str">
        <f t="shared" si="3"/>
        <v>Khá</v>
      </c>
      <c r="H192" s="72"/>
    </row>
    <row r="193" spans="1:8" s="333" customFormat="1" ht="16.5" customHeight="1" x14ac:dyDescent="0.25">
      <c r="A193" s="73">
        <v>179</v>
      </c>
      <c r="B193" s="73">
        <v>9</v>
      </c>
      <c r="C193" s="343" t="s">
        <v>2261</v>
      </c>
      <c r="D193" s="344" t="s">
        <v>17</v>
      </c>
      <c r="E193" s="343" t="s">
        <v>26</v>
      </c>
      <c r="F193" s="74">
        <v>68</v>
      </c>
      <c r="G193" s="332" t="str">
        <f t="shared" si="3"/>
        <v>Khá</v>
      </c>
      <c r="H193" s="72"/>
    </row>
    <row r="194" spans="1:8" s="333" customFormat="1" ht="16.5" customHeight="1" x14ac:dyDescent="0.25">
      <c r="A194" s="73">
        <v>180</v>
      </c>
      <c r="B194" s="73">
        <v>10</v>
      </c>
      <c r="C194" s="343" t="s">
        <v>2262</v>
      </c>
      <c r="D194" s="344" t="s">
        <v>153</v>
      </c>
      <c r="E194" s="343" t="s">
        <v>1044</v>
      </c>
      <c r="F194" s="74">
        <v>63</v>
      </c>
      <c r="G194" s="332" t="str">
        <f t="shared" si="3"/>
        <v>Trung bình</v>
      </c>
      <c r="H194" s="72"/>
    </row>
    <row r="195" spans="1:8" s="333" customFormat="1" ht="16.5" customHeight="1" x14ac:dyDescent="0.25">
      <c r="A195" s="73">
        <v>181</v>
      </c>
      <c r="B195" s="73">
        <v>11</v>
      </c>
      <c r="C195" s="343" t="s">
        <v>2263</v>
      </c>
      <c r="D195" s="344" t="s">
        <v>1804</v>
      </c>
      <c r="E195" s="343" t="s">
        <v>125</v>
      </c>
      <c r="F195" s="74">
        <v>69</v>
      </c>
      <c r="G195" s="332" t="str">
        <f t="shared" si="3"/>
        <v>Khá</v>
      </c>
      <c r="H195" s="72"/>
    </row>
    <row r="196" spans="1:8" s="333" customFormat="1" ht="16.5" customHeight="1" x14ac:dyDescent="0.25">
      <c r="A196" s="73">
        <v>182</v>
      </c>
      <c r="B196" s="73">
        <v>12</v>
      </c>
      <c r="C196" s="343" t="s">
        <v>2264</v>
      </c>
      <c r="D196" s="344" t="s">
        <v>1509</v>
      </c>
      <c r="E196" s="343" t="s">
        <v>1564</v>
      </c>
      <c r="F196" s="74">
        <v>80</v>
      </c>
      <c r="G196" s="332" t="str">
        <f t="shared" si="3"/>
        <v>Tốt</v>
      </c>
      <c r="H196" s="72"/>
    </row>
    <row r="197" spans="1:8" s="333" customFormat="1" ht="16.5" customHeight="1" x14ac:dyDescent="0.25">
      <c r="A197" s="73">
        <v>183</v>
      </c>
      <c r="B197" s="73">
        <v>13</v>
      </c>
      <c r="C197" s="343" t="s">
        <v>2265</v>
      </c>
      <c r="D197" s="344" t="s">
        <v>2266</v>
      </c>
      <c r="E197" s="343" t="s">
        <v>6</v>
      </c>
      <c r="F197" s="74">
        <v>71</v>
      </c>
      <c r="G197" s="332" t="str">
        <f t="shared" si="3"/>
        <v>Khá</v>
      </c>
      <c r="H197" s="72"/>
    </row>
    <row r="198" spans="1:8" s="333" customFormat="1" ht="16.5" customHeight="1" x14ac:dyDescent="0.25">
      <c r="A198" s="73">
        <v>184</v>
      </c>
      <c r="B198" s="73">
        <v>14</v>
      </c>
      <c r="C198" s="343" t="s">
        <v>2267</v>
      </c>
      <c r="D198" s="344" t="s">
        <v>2268</v>
      </c>
      <c r="E198" s="343" t="s">
        <v>6</v>
      </c>
      <c r="F198" s="74">
        <v>69</v>
      </c>
      <c r="G198" s="332" t="str">
        <f t="shared" si="3"/>
        <v>Khá</v>
      </c>
      <c r="H198" s="72"/>
    </row>
    <row r="199" spans="1:8" s="333" customFormat="1" ht="16.5" customHeight="1" x14ac:dyDescent="0.25">
      <c r="A199" s="73">
        <v>185</v>
      </c>
      <c r="B199" s="73">
        <v>15</v>
      </c>
      <c r="C199" s="343" t="s">
        <v>2269</v>
      </c>
      <c r="D199" s="344" t="s">
        <v>63</v>
      </c>
      <c r="E199" s="343" t="s">
        <v>13</v>
      </c>
      <c r="F199" s="74">
        <v>64</v>
      </c>
      <c r="G199" s="332" t="str">
        <f t="shared" si="3"/>
        <v>Trung bình</v>
      </c>
      <c r="H199" s="72"/>
    </row>
    <row r="200" spans="1:8" s="333" customFormat="1" ht="16.5" customHeight="1" x14ac:dyDescent="0.25">
      <c r="A200" s="73">
        <v>186</v>
      </c>
      <c r="B200" s="73">
        <v>16</v>
      </c>
      <c r="C200" s="343" t="s">
        <v>2270</v>
      </c>
      <c r="D200" s="344" t="s">
        <v>17</v>
      </c>
      <c r="E200" s="343" t="s">
        <v>40</v>
      </c>
      <c r="F200" s="74">
        <v>0</v>
      </c>
      <c r="G200" s="332" t="str">
        <f t="shared" si="3"/>
        <v>Kém</v>
      </c>
      <c r="H200" s="72"/>
    </row>
    <row r="201" spans="1:8" s="333" customFormat="1" ht="16.5" customHeight="1" x14ac:dyDescent="0.25">
      <c r="A201" s="73">
        <v>187</v>
      </c>
      <c r="B201" s="73">
        <v>17</v>
      </c>
      <c r="C201" s="343" t="s">
        <v>2271</v>
      </c>
      <c r="D201" s="344" t="s">
        <v>2272</v>
      </c>
      <c r="E201" s="343" t="s">
        <v>93</v>
      </c>
      <c r="F201" s="74">
        <v>61</v>
      </c>
      <c r="G201" s="332" t="str">
        <f t="shared" si="3"/>
        <v>Trung bình</v>
      </c>
      <c r="H201" s="72"/>
    </row>
    <row r="202" spans="1:8" s="333" customFormat="1" ht="16.5" customHeight="1" x14ac:dyDescent="0.25">
      <c r="A202" s="73">
        <v>188</v>
      </c>
      <c r="B202" s="73">
        <v>18</v>
      </c>
      <c r="C202" s="343" t="s">
        <v>2273</v>
      </c>
      <c r="D202" s="344" t="s">
        <v>356</v>
      </c>
      <c r="E202" s="343" t="s">
        <v>93</v>
      </c>
      <c r="F202" s="74">
        <v>90</v>
      </c>
      <c r="G202" s="332" t="str">
        <f t="shared" si="3"/>
        <v>Xuất sắc</v>
      </c>
      <c r="H202" s="72"/>
    </row>
    <row r="203" spans="1:8" s="333" customFormat="1" ht="16.5" customHeight="1" x14ac:dyDescent="0.25">
      <c r="A203" s="73">
        <v>189</v>
      </c>
      <c r="B203" s="73">
        <v>19</v>
      </c>
      <c r="C203" s="343" t="s">
        <v>2274</v>
      </c>
      <c r="D203" s="344" t="s">
        <v>236</v>
      </c>
      <c r="E203" s="343" t="s">
        <v>93</v>
      </c>
      <c r="F203" s="74">
        <v>49</v>
      </c>
      <c r="G203" s="332" t="str">
        <f t="shared" si="3"/>
        <v>Yếu</v>
      </c>
      <c r="H203" s="72"/>
    </row>
    <row r="204" spans="1:8" s="333" customFormat="1" ht="16.5" customHeight="1" x14ac:dyDescent="0.25">
      <c r="A204" s="73">
        <v>190</v>
      </c>
      <c r="B204" s="73">
        <v>20</v>
      </c>
      <c r="C204" s="343" t="s">
        <v>2275</v>
      </c>
      <c r="D204" s="344" t="s">
        <v>249</v>
      </c>
      <c r="E204" s="343" t="s">
        <v>14</v>
      </c>
      <c r="F204" s="74">
        <v>0</v>
      </c>
      <c r="G204" s="332" t="str">
        <f t="shared" si="3"/>
        <v>Kém</v>
      </c>
      <c r="H204" s="72"/>
    </row>
    <row r="205" spans="1:8" s="333" customFormat="1" ht="16.5" customHeight="1" x14ac:dyDescent="0.25">
      <c r="A205" s="73">
        <v>191</v>
      </c>
      <c r="B205" s="73">
        <v>21</v>
      </c>
      <c r="C205" s="343" t="s">
        <v>2276</v>
      </c>
      <c r="D205" s="344" t="s">
        <v>194</v>
      </c>
      <c r="E205" s="343" t="s">
        <v>46</v>
      </c>
      <c r="F205" s="74">
        <v>70</v>
      </c>
      <c r="G205" s="332" t="str">
        <f t="shared" si="3"/>
        <v>Khá</v>
      </c>
      <c r="H205" s="72"/>
    </row>
    <row r="206" spans="1:8" s="333" customFormat="1" ht="16.5" customHeight="1" x14ac:dyDescent="0.25">
      <c r="A206" s="73">
        <v>192</v>
      </c>
      <c r="B206" s="73">
        <v>22</v>
      </c>
      <c r="C206" s="343" t="s">
        <v>2277</v>
      </c>
      <c r="D206" s="344" t="s">
        <v>2278</v>
      </c>
      <c r="E206" s="343" t="s">
        <v>50</v>
      </c>
      <c r="F206" s="74">
        <v>56</v>
      </c>
      <c r="G206" s="332" t="str">
        <f t="shared" si="3"/>
        <v>Trung bình</v>
      </c>
      <c r="H206" s="72"/>
    </row>
    <row r="207" spans="1:8" s="333" customFormat="1" ht="16.5" customHeight="1" x14ac:dyDescent="0.25">
      <c r="A207" s="73">
        <v>193</v>
      </c>
      <c r="B207" s="73">
        <v>23</v>
      </c>
      <c r="C207" s="343" t="s">
        <v>2279</v>
      </c>
      <c r="D207" s="344" t="s">
        <v>35</v>
      </c>
      <c r="E207" s="343" t="s">
        <v>20</v>
      </c>
      <c r="F207" s="74">
        <v>76</v>
      </c>
      <c r="G207" s="332" t="str">
        <f t="shared" si="3"/>
        <v>Khá</v>
      </c>
      <c r="H207" s="72"/>
    </row>
    <row r="208" spans="1:8" s="333" customFormat="1" ht="16.5" customHeight="1" x14ac:dyDescent="0.25">
      <c r="A208" s="73">
        <v>194</v>
      </c>
      <c r="B208" s="73">
        <v>24</v>
      </c>
      <c r="C208" s="343" t="s">
        <v>2280</v>
      </c>
      <c r="D208" s="344" t="s">
        <v>2281</v>
      </c>
      <c r="E208" s="343" t="s">
        <v>154</v>
      </c>
      <c r="F208" s="74">
        <v>69</v>
      </c>
      <c r="G208" s="332" t="str">
        <f t="shared" si="3"/>
        <v>Khá</v>
      </c>
      <c r="H208" s="72"/>
    </row>
    <row r="209" spans="1:8" s="333" customFormat="1" ht="16.5" customHeight="1" x14ac:dyDescent="0.25">
      <c r="A209" s="73">
        <v>195</v>
      </c>
      <c r="B209" s="73">
        <v>25</v>
      </c>
      <c r="C209" s="343" t="s">
        <v>2282</v>
      </c>
      <c r="D209" s="344" t="s">
        <v>2283</v>
      </c>
      <c r="E209" s="343" t="s">
        <v>53</v>
      </c>
      <c r="F209" s="74">
        <v>60</v>
      </c>
      <c r="G209" s="332" t="str">
        <f t="shared" si="3"/>
        <v>Trung bình</v>
      </c>
      <c r="H209" s="72"/>
    </row>
    <row r="210" spans="1:8" s="333" customFormat="1" ht="16.5" customHeight="1" x14ac:dyDescent="0.25">
      <c r="A210" s="73">
        <v>196</v>
      </c>
      <c r="B210" s="73">
        <v>26</v>
      </c>
      <c r="C210" s="343" t="s">
        <v>2284</v>
      </c>
      <c r="D210" s="344" t="s">
        <v>45</v>
      </c>
      <c r="E210" s="343" t="s">
        <v>53</v>
      </c>
      <c r="F210" s="74">
        <v>68</v>
      </c>
      <c r="G210" s="332" t="str">
        <f t="shared" si="3"/>
        <v>Khá</v>
      </c>
      <c r="H210" s="72"/>
    </row>
    <row r="211" spans="1:8" s="333" customFormat="1" ht="16.5" customHeight="1" x14ac:dyDescent="0.25">
      <c r="A211" s="73">
        <v>197</v>
      </c>
      <c r="B211" s="73">
        <v>27</v>
      </c>
      <c r="C211" s="343" t="s">
        <v>2285</v>
      </c>
      <c r="D211" s="344" t="s">
        <v>927</v>
      </c>
      <c r="E211" s="343" t="s">
        <v>53</v>
      </c>
      <c r="F211" s="74">
        <v>65</v>
      </c>
      <c r="G211" s="332" t="str">
        <f t="shared" si="3"/>
        <v>Khá</v>
      </c>
      <c r="H211" s="72"/>
    </row>
    <row r="212" spans="1:8" s="333" customFormat="1" ht="16.5" customHeight="1" x14ac:dyDescent="0.25">
      <c r="A212" s="73">
        <v>198</v>
      </c>
      <c r="B212" s="73">
        <v>28</v>
      </c>
      <c r="C212" s="343" t="s">
        <v>2286</v>
      </c>
      <c r="D212" s="344" t="s">
        <v>2287</v>
      </c>
      <c r="E212" s="343" t="s">
        <v>77</v>
      </c>
      <c r="F212" s="74">
        <v>0</v>
      </c>
      <c r="G212" s="332" t="str">
        <f t="shared" si="3"/>
        <v>Kém</v>
      </c>
      <c r="H212" s="72"/>
    </row>
    <row r="213" spans="1:8" s="333" customFormat="1" ht="16.5" customHeight="1" x14ac:dyDescent="0.25">
      <c r="A213" s="73">
        <v>199</v>
      </c>
      <c r="B213" s="73">
        <v>29</v>
      </c>
      <c r="C213" s="343" t="s">
        <v>2288</v>
      </c>
      <c r="D213" s="344" t="s">
        <v>2026</v>
      </c>
      <c r="E213" s="343" t="s">
        <v>77</v>
      </c>
      <c r="F213" s="74">
        <v>65</v>
      </c>
      <c r="G213" s="332" t="str">
        <f t="shared" si="3"/>
        <v>Khá</v>
      </c>
      <c r="H213" s="72"/>
    </row>
    <row r="214" spans="1:8" s="333" customFormat="1" ht="16.5" customHeight="1" x14ac:dyDescent="0.25">
      <c r="A214" s="73">
        <v>200</v>
      </c>
      <c r="B214" s="73">
        <v>30</v>
      </c>
      <c r="C214" s="343" t="s">
        <v>2289</v>
      </c>
      <c r="D214" s="344" t="s">
        <v>204</v>
      </c>
      <c r="E214" s="343" t="s">
        <v>1798</v>
      </c>
      <c r="F214" s="74">
        <v>70</v>
      </c>
      <c r="G214" s="332" t="str">
        <f t="shared" si="3"/>
        <v>Khá</v>
      </c>
      <c r="H214" s="72"/>
    </row>
    <row r="215" spans="1:8" s="333" customFormat="1" ht="16.5" customHeight="1" x14ac:dyDescent="0.25">
      <c r="A215" s="73">
        <v>201</v>
      </c>
      <c r="B215" s="73">
        <v>31</v>
      </c>
      <c r="C215" s="343" t="s">
        <v>2290</v>
      </c>
      <c r="D215" s="344" t="s">
        <v>144</v>
      </c>
      <c r="E215" s="343" t="s">
        <v>96</v>
      </c>
      <c r="F215" s="74">
        <v>71</v>
      </c>
      <c r="G215" s="332" t="str">
        <f t="shared" si="3"/>
        <v>Khá</v>
      </c>
      <c r="H215" s="72"/>
    </row>
    <row r="216" spans="1:8" s="333" customFormat="1" ht="16.5" customHeight="1" x14ac:dyDescent="0.25">
      <c r="A216" s="73">
        <v>202</v>
      </c>
      <c r="B216" s="73">
        <v>32</v>
      </c>
      <c r="C216" s="343" t="s">
        <v>2291</v>
      </c>
      <c r="D216" s="344" t="s">
        <v>340</v>
      </c>
      <c r="E216" s="343" t="s">
        <v>54</v>
      </c>
      <c r="F216" s="74">
        <v>71</v>
      </c>
      <c r="G216" s="332" t="str">
        <f t="shared" si="3"/>
        <v>Khá</v>
      </c>
      <c r="H216" s="72"/>
    </row>
    <row r="217" spans="1:8" s="333" customFormat="1" ht="16.5" customHeight="1" x14ac:dyDescent="0.25">
      <c r="A217" s="73">
        <v>203</v>
      </c>
      <c r="B217" s="73">
        <v>33</v>
      </c>
      <c r="C217" s="343" t="s">
        <v>2292</v>
      </c>
      <c r="D217" s="344" t="s">
        <v>2293</v>
      </c>
      <c r="E217" s="343" t="s">
        <v>196</v>
      </c>
      <c r="F217" s="74">
        <v>81</v>
      </c>
      <c r="G217" s="332" t="str">
        <f t="shared" si="3"/>
        <v>Tốt</v>
      </c>
      <c r="H217" s="72"/>
    </row>
    <row r="218" spans="1:8" s="333" customFormat="1" ht="16.5" customHeight="1" x14ac:dyDescent="0.25">
      <c r="A218" s="73">
        <v>204</v>
      </c>
      <c r="B218" s="73">
        <v>34</v>
      </c>
      <c r="C218" s="343" t="s">
        <v>2294</v>
      </c>
      <c r="D218" s="344" t="s">
        <v>213</v>
      </c>
      <c r="E218" s="343" t="s">
        <v>7</v>
      </c>
      <c r="F218" s="74">
        <v>54</v>
      </c>
      <c r="G218" s="332" t="str">
        <f t="shared" si="3"/>
        <v>Trung bình</v>
      </c>
      <c r="H218" s="72"/>
    </row>
    <row r="219" spans="1:8" s="333" customFormat="1" ht="16.5" customHeight="1" x14ac:dyDescent="0.25">
      <c r="A219" s="73">
        <v>205</v>
      </c>
      <c r="B219" s="73">
        <v>35</v>
      </c>
      <c r="C219" s="343" t="s">
        <v>2295</v>
      </c>
      <c r="D219" s="344" t="s">
        <v>1972</v>
      </c>
      <c r="E219" s="343" t="s">
        <v>7</v>
      </c>
      <c r="F219" s="74">
        <v>60</v>
      </c>
      <c r="G219" s="332" t="str">
        <f t="shared" si="3"/>
        <v>Trung bình</v>
      </c>
      <c r="H219" s="72"/>
    </row>
    <row r="220" spans="1:8" s="333" customFormat="1" ht="16.5" customHeight="1" x14ac:dyDescent="0.25">
      <c r="A220" s="73">
        <v>206</v>
      </c>
      <c r="B220" s="73">
        <v>36</v>
      </c>
      <c r="C220" s="343" t="s">
        <v>2296</v>
      </c>
      <c r="D220" s="344" t="s">
        <v>202</v>
      </c>
      <c r="E220" s="343" t="s">
        <v>7</v>
      </c>
      <c r="F220" s="74">
        <v>60</v>
      </c>
      <c r="G220" s="332" t="str">
        <f t="shared" si="3"/>
        <v>Trung bình</v>
      </c>
      <c r="H220" s="72"/>
    </row>
    <row r="221" spans="1:8" s="333" customFormat="1" ht="16.5" customHeight="1" x14ac:dyDescent="0.25">
      <c r="A221" s="73">
        <v>207</v>
      </c>
      <c r="B221" s="73">
        <v>37</v>
      </c>
      <c r="C221" s="343" t="s">
        <v>2297</v>
      </c>
      <c r="D221" s="344" t="s">
        <v>2298</v>
      </c>
      <c r="E221" s="343" t="s">
        <v>203</v>
      </c>
      <c r="F221" s="74">
        <v>65</v>
      </c>
      <c r="G221" s="332" t="str">
        <f t="shared" si="3"/>
        <v>Khá</v>
      </c>
      <c r="H221" s="72"/>
    </row>
    <row r="222" spans="1:8" s="333" customFormat="1" ht="16.5" customHeight="1" x14ac:dyDescent="0.25">
      <c r="A222" s="73">
        <v>208</v>
      </c>
      <c r="B222" s="73">
        <v>38</v>
      </c>
      <c r="C222" s="343" t="s">
        <v>2299</v>
      </c>
      <c r="D222" s="344" t="s">
        <v>2300</v>
      </c>
      <c r="E222" s="343" t="s">
        <v>203</v>
      </c>
      <c r="F222" s="74">
        <v>65</v>
      </c>
      <c r="G222" s="332" t="str">
        <f t="shared" si="3"/>
        <v>Khá</v>
      </c>
      <c r="H222" s="72"/>
    </row>
    <row r="223" spans="1:8" s="333" customFormat="1" ht="16.5" customHeight="1" x14ac:dyDescent="0.25">
      <c r="A223" s="73">
        <v>209</v>
      </c>
      <c r="B223" s="73">
        <v>39</v>
      </c>
      <c r="C223" s="345" t="s">
        <v>2301</v>
      </c>
      <c r="D223" s="346" t="s">
        <v>2302</v>
      </c>
      <c r="E223" s="346" t="s">
        <v>21</v>
      </c>
      <c r="F223" s="74">
        <v>70</v>
      </c>
      <c r="G223" s="332" t="str">
        <f t="shared" si="3"/>
        <v>Khá</v>
      </c>
      <c r="H223" s="72"/>
    </row>
    <row r="224" spans="1:8" s="333" customFormat="1" ht="16.5" customHeight="1" x14ac:dyDescent="0.25">
      <c r="A224" s="73">
        <v>210</v>
      </c>
      <c r="B224" s="73">
        <v>40</v>
      </c>
      <c r="C224" s="343" t="s">
        <v>2303</v>
      </c>
      <c r="D224" s="344" t="s">
        <v>1022</v>
      </c>
      <c r="E224" s="343" t="s">
        <v>342</v>
      </c>
      <c r="F224" s="74">
        <v>66</v>
      </c>
      <c r="G224" s="332" t="str">
        <f t="shared" si="3"/>
        <v>Khá</v>
      </c>
      <c r="H224" s="72"/>
    </row>
    <row r="225" spans="1:8" s="333" customFormat="1" ht="16.5" customHeight="1" x14ac:dyDescent="0.25">
      <c r="A225" s="73">
        <v>211</v>
      </c>
      <c r="B225" s="73">
        <v>41</v>
      </c>
      <c r="C225" s="343" t="s">
        <v>2304</v>
      </c>
      <c r="D225" s="344" t="s">
        <v>2305</v>
      </c>
      <c r="E225" s="343" t="s">
        <v>162</v>
      </c>
      <c r="F225" s="74">
        <v>59</v>
      </c>
      <c r="G225" s="332" t="str">
        <f t="shared" si="3"/>
        <v>Trung bình</v>
      </c>
      <c r="H225" s="72"/>
    </row>
    <row r="226" spans="1:8" s="333" customFormat="1" ht="16.5" customHeight="1" x14ac:dyDescent="0.25">
      <c r="A226" s="73">
        <v>212</v>
      </c>
      <c r="B226" s="73">
        <v>42</v>
      </c>
      <c r="C226" s="345" t="s">
        <v>2306</v>
      </c>
      <c r="D226" s="346" t="s">
        <v>2307</v>
      </c>
      <c r="E226" s="346" t="s">
        <v>162</v>
      </c>
      <c r="F226" s="74">
        <v>0</v>
      </c>
      <c r="G226" s="332" t="str">
        <f t="shared" si="3"/>
        <v>Kém</v>
      </c>
      <c r="H226" s="72"/>
    </row>
    <row r="227" spans="1:8" s="333" customFormat="1" ht="16.5" customHeight="1" x14ac:dyDescent="0.25">
      <c r="A227" s="73">
        <v>213</v>
      </c>
      <c r="B227" s="73">
        <v>43</v>
      </c>
      <c r="C227" s="343" t="s">
        <v>2308</v>
      </c>
      <c r="D227" s="344" t="s">
        <v>206</v>
      </c>
      <c r="E227" s="343" t="s">
        <v>162</v>
      </c>
      <c r="F227" s="74">
        <v>70</v>
      </c>
      <c r="G227" s="332" t="str">
        <f t="shared" si="3"/>
        <v>Khá</v>
      </c>
      <c r="H227" s="72"/>
    </row>
    <row r="228" spans="1:8" s="333" customFormat="1" ht="16.5" customHeight="1" x14ac:dyDescent="0.25">
      <c r="A228" s="73">
        <v>214</v>
      </c>
      <c r="B228" s="73">
        <v>44</v>
      </c>
      <c r="C228" s="343" t="s">
        <v>2309</v>
      </c>
      <c r="D228" s="344" t="s">
        <v>2310</v>
      </c>
      <c r="E228" s="343" t="s">
        <v>139</v>
      </c>
      <c r="F228" s="74">
        <v>80</v>
      </c>
      <c r="G228" s="332" t="str">
        <f t="shared" si="3"/>
        <v>Tốt</v>
      </c>
      <c r="H228" s="72"/>
    </row>
    <row r="229" spans="1:8" s="333" customFormat="1" ht="16.5" customHeight="1" x14ac:dyDescent="0.25">
      <c r="A229" s="73">
        <v>215</v>
      </c>
      <c r="B229" s="73">
        <v>45</v>
      </c>
      <c r="C229" s="343" t="s">
        <v>2311</v>
      </c>
      <c r="D229" s="344" t="s">
        <v>700</v>
      </c>
      <c r="E229" s="343" t="s">
        <v>149</v>
      </c>
      <c r="F229" s="74">
        <v>65</v>
      </c>
      <c r="G229" s="332" t="str">
        <f t="shared" si="3"/>
        <v>Khá</v>
      </c>
      <c r="H229" s="72"/>
    </row>
    <row r="230" spans="1:8" s="333" customFormat="1" ht="16.5" customHeight="1" x14ac:dyDescent="0.25">
      <c r="A230" s="73">
        <v>216</v>
      </c>
      <c r="B230" s="73">
        <v>46</v>
      </c>
      <c r="C230" s="343" t="s">
        <v>2312</v>
      </c>
      <c r="D230" s="344" t="s">
        <v>357</v>
      </c>
      <c r="E230" s="343" t="s">
        <v>1558</v>
      </c>
      <c r="F230" s="74">
        <v>65</v>
      </c>
      <c r="G230" s="332" t="str">
        <f t="shared" si="3"/>
        <v>Khá</v>
      </c>
      <c r="H230" s="72"/>
    </row>
    <row r="231" spans="1:8" s="333" customFormat="1" ht="16.5" customHeight="1" x14ac:dyDescent="0.25">
      <c r="A231" s="73">
        <v>217</v>
      </c>
      <c r="B231" s="73">
        <v>47</v>
      </c>
      <c r="C231" s="343" t="s">
        <v>2313</v>
      </c>
      <c r="D231" s="344" t="s">
        <v>2314</v>
      </c>
      <c r="E231" s="343" t="s">
        <v>130</v>
      </c>
      <c r="F231" s="74">
        <v>63</v>
      </c>
      <c r="G231" s="332" t="str">
        <f t="shared" si="3"/>
        <v>Trung bình</v>
      </c>
      <c r="H231" s="72"/>
    </row>
    <row r="232" spans="1:8" s="333" customFormat="1" ht="16.5" customHeight="1" x14ac:dyDescent="0.25">
      <c r="A232" s="73">
        <v>218</v>
      </c>
      <c r="B232" s="73">
        <v>48</v>
      </c>
      <c r="C232" s="343" t="s">
        <v>2315</v>
      </c>
      <c r="D232" s="344" t="s">
        <v>1036</v>
      </c>
      <c r="E232" s="343" t="s">
        <v>215</v>
      </c>
      <c r="F232" s="74">
        <v>70</v>
      </c>
      <c r="G232" s="332" t="str">
        <f t="shared" si="3"/>
        <v>Khá</v>
      </c>
      <c r="H232" s="72"/>
    </row>
    <row r="233" spans="1:8" s="333" customFormat="1" ht="16.5" customHeight="1" x14ac:dyDescent="0.25">
      <c r="A233" s="73">
        <v>219</v>
      </c>
      <c r="B233" s="73">
        <v>49</v>
      </c>
      <c r="C233" s="343" t="s">
        <v>2316</v>
      </c>
      <c r="D233" s="344" t="s">
        <v>17</v>
      </c>
      <c r="E233" s="343" t="s">
        <v>10</v>
      </c>
      <c r="F233" s="74">
        <v>69</v>
      </c>
      <c r="G233" s="332" t="str">
        <f t="shared" si="3"/>
        <v>Khá</v>
      </c>
      <c r="H233" s="72"/>
    </row>
    <row r="234" spans="1:8" s="333" customFormat="1" ht="16.5" customHeight="1" x14ac:dyDescent="0.25">
      <c r="A234" s="73">
        <v>220</v>
      </c>
      <c r="B234" s="73">
        <v>50</v>
      </c>
      <c r="C234" s="343" t="s">
        <v>2317</v>
      </c>
      <c r="D234" s="344" t="s">
        <v>150</v>
      </c>
      <c r="E234" s="343" t="s">
        <v>112</v>
      </c>
      <c r="F234" s="74">
        <v>60</v>
      </c>
      <c r="G234" s="332" t="str">
        <f t="shared" si="3"/>
        <v>Trung bình</v>
      </c>
      <c r="H234" s="72"/>
    </row>
    <row r="235" spans="1:8" s="333" customFormat="1" ht="16.5" customHeight="1" x14ac:dyDescent="0.25">
      <c r="A235" s="73">
        <v>221</v>
      </c>
      <c r="B235" s="73">
        <v>51</v>
      </c>
      <c r="C235" s="347" t="s">
        <v>2318</v>
      </c>
      <c r="D235" s="348" t="s">
        <v>80</v>
      </c>
      <c r="E235" s="348" t="s">
        <v>112</v>
      </c>
      <c r="F235" s="74">
        <v>61</v>
      </c>
      <c r="G235" s="332" t="str">
        <f t="shared" si="3"/>
        <v>Trung bình</v>
      </c>
      <c r="H235" s="72"/>
    </row>
    <row r="236" spans="1:8" s="333" customFormat="1" ht="16.5" customHeight="1" x14ac:dyDescent="0.25">
      <c r="A236" s="73">
        <v>222</v>
      </c>
      <c r="B236" s="73">
        <v>52</v>
      </c>
      <c r="C236" s="343" t="s">
        <v>2319</v>
      </c>
      <c r="D236" s="344" t="s">
        <v>2320</v>
      </c>
      <c r="E236" s="343" t="s">
        <v>57</v>
      </c>
      <c r="F236" s="74">
        <v>67</v>
      </c>
      <c r="G236" s="332" t="str">
        <f t="shared" si="3"/>
        <v>Khá</v>
      </c>
      <c r="H236" s="72"/>
    </row>
    <row r="237" spans="1:8" s="333" customFormat="1" ht="16.5" customHeight="1" x14ac:dyDescent="0.25">
      <c r="A237" s="73">
        <v>223</v>
      </c>
      <c r="B237" s="73">
        <v>53</v>
      </c>
      <c r="C237" s="343" t="s">
        <v>2321</v>
      </c>
      <c r="D237" s="344" t="s">
        <v>955</v>
      </c>
      <c r="E237" s="343" t="s">
        <v>191</v>
      </c>
      <c r="F237" s="74">
        <v>0</v>
      </c>
      <c r="G237" s="332" t="str">
        <f t="shared" si="3"/>
        <v>Kém</v>
      </c>
      <c r="H237" s="72"/>
    </row>
    <row r="238" spans="1:8" s="333" customFormat="1" ht="16.5" customHeight="1" x14ac:dyDescent="0.25">
      <c r="A238" s="73">
        <v>224</v>
      </c>
      <c r="B238" s="73">
        <v>54</v>
      </c>
      <c r="C238" s="343" t="s">
        <v>2322</v>
      </c>
      <c r="D238" s="344" t="s">
        <v>346</v>
      </c>
      <c r="E238" s="343" t="s">
        <v>58</v>
      </c>
      <c r="F238" s="74">
        <v>63</v>
      </c>
      <c r="G238" s="332" t="str">
        <f t="shared" si="3"/>
        <v>Trung bình</v>
      </c>
      <c r="H238" s="72"/>
    </row>
    <row r="239" spans="1:8" s="333" customFormat="1" ht="16.5" customHeight="1" x14ac:dyDescent="0.25">
      <c r="A239" s="73">
        <v>225</v>
      </c>
      <c r="B239" s="73">
        <v>55</v>
      </c>
      <c r="C239" s="343" t="s">
        <v>2323</v>
      </c>
      <c r="D239" s="344" t="s">
        <v>2324</v>
      </c>
      <c r="E239" s="343" t="s">
        <v>59</v>
      </c>
      <c r="F239" s="74">
        <v>68</v>
      </c>
      <c r="G239" s="332" t="str">
        <f t="shared" si="3"/>
        <v>Khá</v>
      </c>
      <c r="H239" s="72"/>
    </row>
    <row r="240" spans="1:8" s="333" customFormat="1" ht="16.5" customHeight="1" x14ac:dyDescent="0.25">
      <c r="A240" s="73">
        <v>226</v>
      </c>
      <c r="B240" s="73">
        <v>56</v>
      </c>
      <c r="C240" s="343" t="s">
        <v>2325</v>
      </c>
      <c r="D240" s="344" t="s">
        <v>239</v>
      </c>
      <c r="E240" s="343" t="s">
        <v>216</v>
      </c>
      <c r="F240" s="74">
        <v>69</v>
      </c>
      <c r="G240" s="332" t="str">
        <f t="shared" si="3"/>
        <v>Khá</v>
      </c>
      <c r="H240" s="72"/>
    </row>
    <row r="241" spans="1:8" s="333" customFormat="1" ht="16.5" customHeight="1" x14ac:dyDescent="0.25">
      <c r="A241" s="73">
        <v>227</v>
      </c>
      <c r="B241" s="73">
        <v>57</v>
      </c>
      <c r="C241" s="343" t="s">
        <v>2326</v>
      </c>
      <c r="D241" s="344" t="s">
        <v>84</v>
      </c>
      <c r="E241" s="343" t="s">
        <v>962</v>
      </c>
      <c r="F241" s="74">
        <v>70</v>
      </c>
      <c r="G241" s="332" t="str">
        <f t="shared" si="3"/>
        <v>Khá</v>
      </c>
      <c r="H241" s="72"/>
    </row>
    <row r="242" spans="1:8" s="333" customFormat="1" ht="16.5" customHeight="1" x14ac:dyDescent="0.25">
      <c r="A242" s="73">
        <v>228</v>
      </c>
      <c r="B242" s="73">
        <v>58</v>
      </c>
      <c r="C242" s="343" t="s">
        <v>2327</v>
      </c>
      <c r="D242" s="344" t="s">
        <v>17</v>
      </c>
      <c r="E242" s="343" t="s">
        <v>114</v>
      </c>
      <c r="F242" s="74">
        <v>60</v>
      </c>
      <c r="G242" s="332" t="str">
        <f t="shared" si="3"/>
        <v>Trung bình</v>
      </c>
      <c r="H242" s="72"/>
    </row>
    <row r="243" spans="1:8" s="333" customFormat="1" ht="16.5" customHeight="1" x14ac:dyDescent="0.25">
      <c r="A243" s="73">
        <v>229</v>
      </c>
      <c r="B243" s="73">
        <v>59</v>
      </c>
      <c r="C243" s="343" t="s">
        <v>2328</v>
      </c>
      <c r="D243" s="344" t="s">
        <v>43</v>
      </c>
      <c r="E243" s="343" t="s">
        <v>151</v>
      </c>
      <c r="F243" s="74">
        <v>61</v>
      </c>
      <c r="G243" s="332" t="str">
        <f t="shared" si="3"/>
        <v>Trung bình</v>
      </c>
      <c r="H243" s="72"/>
    </row>
    <row r="244" spans="1:8" s="333" customFormat="1" ht="16.5" customHeight="1" x14ac:dyDescent="0.25">
      <c r="A244" s="73">
        <v>230</v>
      </c>
      <c r="B244" s="73">
        <v>60</v>
      </c>
      <c r="C244" s="343" t="s">
        <v>2329</v>
      </c>
      <c r="D244" s="344" t="s">
        <v>92</v>
      </c>
      <c r="E244" s="343" t="s">
        <v>61</v>
      </c>
      <c r="F244" s="74">
        <v>61</v>
      </c>
      <c r="G244" s="332" t="str">
        <f t="shared" si="3"/>
        <v>Trung bình</v>
      </c>
      <c r="H244" s="72"/>
    </row>
    <row r="245" spans="1:8" s="333" customFormat="1" ht="16.5" customHeight="1" x14ac:dyDescent="0.25">
      <c r="A245" s="73">
        <v>231</v>
      </c>
      <c r="B245" s="73">
        <v>61</v>
      </c>
      <c r="C245" s="343" t="s">
        <v>2330</v>
      </c>
      <c r="D245" s="344" t="s">
        <v>2331</v>
      </c>
      <c r="E245" s="343" t="s">
        <v>61</v>
      </c>
      <c r="F245" s="74">
        <v>90</v>
      </c>
      <c r="G245" s="332" t="str">
        <f t="shared" si="3"/>
        <v>Xuất sắc</v>
      </c>
      <c r="H245" s="72"/>
    </row>
    <row r="246" spans="1:8" s="333" customFormat="1" ht="16.5" customHeight="1" x14ac:dyDescent="0.25">
      <c r="A246" s="73">
        <v>232</v>
      </c>
      <c r="B246" s="73">
        <v>62</v>
      </c>
      <c r="C246" s="343" t="s">
        <v>2332</v>
      </c>
      <c r="D246" s="344" t="s">
        <v>2333</v>
      </c>
      <c r="E246" s="343" t="s">
        <v>193</v>
      </c>
      <c r="F246" s="74">
        <v>62</v>
      </c>
      <c r="G246" s="332" t="str">
        <f t="shared" si="3"/>
        <v>Trung bình</v>
      </c>
      <c r="H246" s="72"/>
    </row>
    <row r="247" spans="1:8" s="333" customFormat="1" ht="16.5" customHeight="1" x14ac:dyDescent="0.25">
      <c r="A247" s="73">
        <v>233</v>
      </c>
      <c r="B247" s="73">
        <v>63</v>
      </c>
      <c r="C247" s="343" t="s">
        <v>2334</v>
      </c>
      <c r="D247" s="344" t="s">
        <v>17</v>
      </c>
      <c r="E247" s="343" t="s">
        <v>2335</v>
      </c>
      <c r="F247" s="74">
        <v>70</v>
      </c>
      <c r="G247" s="332" t="str">
        <f t="shared" si="3"/>
        <v>Khá</v>
      </c>
      <c r="H247" s="72"/>
    </row>
    <row r="248" spans="1:8" s="333" customFormat="1" ht="16.5" customHeight="1" x14ac:dyDescent="0.25">
      <c r="A248" s="73">
        <v>234</v>
      </c>
      <c r="B248" s="73">
        <v>64</v>
      </c>
      <c r="C248" s="343" t="s">
        <v>2336</v>
      </c>
      <c r="D248" s="344" t="s">
        <v>1676</v>
      </c>
      <c r="E248" s="343" t="s">
        <v>62</v>
      </c>
      <c r="F248" s="74">
        <v>61</v>
      </c>
      <c r="G248" s="332" t="str">
        <f t="shared" si="3"/>
        <v>Trung bình</v>
      </c>
      <c r="H248" s="72"/>
    </row>
    <row r="249" spans="1:8" s="333" customFormat="1" ht="16.5" customHeight="1" x14ac:dyDescent="0.25">
      <c r="A249" s="73">
        <v>235</v>
      </c>
      <c r="B249" s="73">
        <v>65</v>
      </c>
      <c r="C249" s="343" t="s">
        <v>2337</v>
      </c>
      <c r="D249" s="344" t="s">
        <v>2338</v>
      </c>
      <c r="E249" s="343" t="s">
        <v>209</v>
      </c>
      <c r="F249" s="74">
        <v>69</v>
      </c>
      <c r="G249" s="332" t="str">
        <f t="shared" ref="G249:G312" si="4">IF(F249&gt;=90,"Xuất sắc",IF(F249&gt;=80,"Tốt",IF(F249&gt;=65,"Khá",IF(F249&gt;=50,"Trung bình",IF(F249&gt;=35,"Yếu","Kém")))))</f>
        <v>Khá</v>
      </c>
      <c r="H249" s="72"/>
    </row>
    <row r="250" spans="1:8" s="333" customFormat="1" ht="16.5" customHeight="1" x14ac:dyDescent="0.25">
      <c r="A250" s="73">
        <v>236</v>
      </c>
      <c r="B250" s="73">
        <v>66</v>
      </c>
      <c r="C250" s="343" t="s">
        <v>2339</v>
      </c>
      <c r="D250" s="344" t="s">
        <v>163</v>
      </c>
      <c r="E250" s="343" t="s">
        <v>769</v>
      </c>
      <c r="F250" s="74">
        <v>67</v>
      </c>
      <c r="G250" s="332" t="str">
        <f t="shared" si="4"/>
        <v>Khá</v>
      </c>
      <c r="H250" s="72"/>
    </row>
    <row r="251" spans="1:8" s="333" customFormat="1" ht="16.5" customHeight="1" x14ac:dyDescent="0.25">
      <c r="A251" s="73">
        <v>237</v>
      </c>
      <c r="B251" s="73">
        <v>67</v>
      </c>
      <c r="C251" s="343" t="s">
        <v>2340</v>
      </c>
      <c r="D251" s="344" t="s">
        <v>2341</v>
      </c>
      <c r="E251" s="343" t="s">
        <v>133</v>
      </c>
      <c r="F251" s="74">
        <v>70</v>
      </c>
      <c r="G251" s="332" t="str">
        <f t="shared" si="4"/>
        <v>Khá</v>
      </c>
      <c r="H251" s="72"/>
    </row>
    <row r="252" spans="1:8" s="333" customFormat="1" ht="16.5" customHeight="1" x14ac:dyDescent="0.25">
      <c r="A252" s="73">
        <v>238</v>
      </c>
      <c r="B252" s="73">
        <v>68</v>
      </c>
      <c r="C252" s="343" t="s">
        <v>2342</v>
      </c>
      <c r="D252" s="344" t="s">
        <v>1097</v>
      </c>
      <c r="E252" s="343" t="s">
        <v>23</v>
      </c>
      <c r="F252" s="74">
        <v>64</v>
      </c>
      <c r="G252" s="332" t="str">
        <f t="shared" si="4"/>
        <v>Trung bình</v>
      </c>
      <c r="H252" s="72"/>
    </row>
    <row r="253" spans="1:8" s="333" customFormat="1" ht="16.5" customHeight="1" x14ac:dyDescent="0.25">
      <c r="A253" s="73">
        <v>239</v>
      </c>
      <c r="B253" s="73">
        <v>69</v>
      </c>
      <c r="C253" s="343" t="s">
        <v>2343</v>
      </c>
      <c r="D253" s="344" t="s">
        <v>2344</v>
      </c>
      <c r="E253" s="343" t="s">
        <v>1031</v>
      </c>
      <c r="F253" s="74">
        <v>61</v>
      </c>
      <c r="G253" s="332" t="str">
        <f t="shared" si="4"/>
        <v>Trung bình</v>
      </c>
      <c r="H253" s="72"/>
    </row>
    <row r="254" spans="1:8" s="333" customFormat="1" ht="16.5" customHeight="1" x14ac:dyDescent="0.25">
      <c r="A254" s="73"/>
      <c r="B254" s="349" t="s">
        <v>2497</v>
      </c>
      <c r="C254" s="350"/>
      <c r="D254" s="344"/>
      <c r="E254" s="343"/>
      <c r="F254" s="74"/>
      <c r="G254" s="332"/>
      <c r="H254" s="324"/>
    </row>
    <row r="255" spans="1:8" s="333" customFormat="1" ht="16.5" customHeight="1" x14ac:dyDescent="0.25">
      <c r="A255" s="333">
        <v>240</v>
      </c>
      <c r="B255" s="73">
        <v>1</v>
      </c>
      <c r="C255" s="343" t="s">
        <v>2345</v>
      </c>
      <c r="D255" s="344" t="s">
        <v>2346</v>
      </c>
      <c r="E255" s="343" t="s">
        <v>65</v>
      </c>
      <c r="F255" s="74">
        <v>75</v>
      </c>
      <c r="G255" s="332" t="str">
        <f t="shared" si="4"/>
        <v>Khá</v>
      </c>
      <c r="H255" s="324"/>
    </row>
    <row r="256" spans="1:8" s="333" customFormat="1" ht="16.5" customHeight="1" x14ac:dyDescent="0.25">
      <c r="A256" s="73">
        <v>241</v>
      </c>
      <c r="B256" s="73">
        <v>2</v>
      </c>
      <c r="C256" s="343" t="s">
        <v>2347</v>
      </c>
      <c r="D256" s="344" t="s">
        <v>35</v>
      </c>
      <c r="E256" s="343" t="s">
        <v>33</v>
      </c>
      <c r="F256" s="74">
        <v>75</v>
      </c>
      <c r="G256" s="332" t="str">
        <f t="shared" si="4"/>
        <v>Khá</v>
      </c>
      <c r="H256" s="324"/>
    </row>
    <row r="257" spans="1:8" s="333" customFormat="1" ht="16.5" customHeight="1" x14ac:dyDescent="0.25">
      <c r="A257" s="73">
        <v>242</v>
      </c>
      <c r="B257" s="73">
        <v>3</v>
      </c>
      <c r="C257" s="343" t="s">
        <v>2549</v>
      </c>
      <c r="D257" s="344" t="s">
        <v>2550</v>
      </c>
      <c r="E257" s="343" t="s">
        <v>33</v>
      </c>
      <c r="F257" s="74">
        <v>76</v>
      </c>
      <c r="G257" s="332" t="str">
        <f t="shared" si="4"/>
        <v>Khá</v>
      </c>
      <c r="H257" s="324"/>
    </row>
    <row r="258" spans="1:8" s="333" customFormat="1" ht="16.5" customHeight="1" x14ac:dyDescent="0.25">
      <c r="A258" s="73">
        <v>243</v>
      </c>
      <c r="B258" s="73">
        <v>4</v>
      </c>
      <c r="C258" s="343" t="s">
        <v>2348</v>
      </c>
      <c r="D258" s="344" t="s">
        <v>1320</v>
      </c>
      <c r="E258" s="343" t="s">
        <v>199</v>
      </c>
      <c r="F258" s="74">
        <v>80</v>
      </c>
      <c r="G258" s="332" t="str">
        <f t="shared" si="4"/>
        <v>Tốt</v>
      </c>
      <c r="H258" s="324"/>
    </row>
    <row r="259" spans="1:8" s="333" customFormat="1" ht="16.5" customHeight="1" x14ac:dyDescent="0.25">
      <c r="A259" s="73">
        <v>244</v>
      </c>
      <c r="B259" s="73">
        <v>5</v>
      </c>
      <c r="C259" s="351" t="s">
        <v>2349</v>
      </c>
      <c r="D259" s="328" t="s">
        <v>313</v>
      </c>
      <c r="E259" s="329" t="s">
        <v>777</v>
      </c>
      <c r="F259" s="74">
        <v>75</v>
      </c>
      <c r="G259" s="332" t="str">
        <f t="shared" si="4"/>
        <v>Khá</v>
      </c>
      <c r="H259" s="324"/>
    </row>
    <row r="260" spans="1:8" s="59" customFormat="1" ht="16.5" customHeight="1" x14ac:dyDescent="0.25">
      <c r="A260" s="73">
        <v>245</v>
      </c>
      <c r="B260" s="73">
        <v>6</v>
      </c>
      <c r="C260" s="331" t="s">
        <v>2350</v>
      </c>
      <c r="D260" s="75" t="s">
        <v>223</v>
      </c>
      <c r="E260" s="331" t="s">
        <v>1042</v>
      </c>
      <c r="F260" s="74">
        <v>73</v>
      </c>
      <c r="G260" s="332" t="str">
        <f t="shared" si="4"/>
        <v>Khá</v>
      </c>
      <c r="H260" s="324"/>
    </row>
    <row r="261" spans="1:8" s="333" customFormat="1" ht="16.5" customHeight="1" x14ac:dyDescent="0.25">
      <c r="A261" s="73">
        <v>246</v>
      </c>
      <c r="B261" s="73">
        <v>7</v>
      </c>
      <c r="C261" s="331" t="s">
        <v>2351</v>
      </c>
      <c r="D261" s="75" t="s">
        <v>1145</v>
      </c>
      <c r="E261" s="331" t="s">
        <v>182</v>
      </c>
      <c r="F261" s="74">
        <v>71</v>
      </c>
      <c r="G261" s="332" t="str">
        <f t="shared" si="4"/>
        <v>Khá</v>
      </c>
      <c r="H261" s="324"/>
    </row>
    <row r="262" spans="1:8" s="333" customFormat="1" ht="16.5" customHeight="1" x14ac:dyDescent="0.25">
      <c r="A262" s="73">
        <v>247</v>
      </c>
      <c r="B262" s="73">
        <v>8</v>
      </c>
      <c r="C262" s="331" t="s">
        <v>2352</v>
      </c>
      <c r="D262" s="75" t="s">
        <v>17</v>
      </c>
      <c r="E262" s="331" t="s">
        <v>303</v>
      </c>
      <c r="F262" s="74">
        <v>72</v>
      </c>
      <c r="G262" s="332" t="str">
        <f t="shared" si="4"/>
        <v>Khá</v>
      </c>
      <c r="H262" s="324"/>
    </row>
    <row r="263" spans="1:8" s="333" customFormat="1" ht="16.5" customHeight="1" x14ac:dyDescent="0.25">
      <c r="A263" s="73">
        <v>248</v>
      </c>
      <c r="B263" s="73">
        <v>9</v>
      </c>
      <c r="C263" s="331" t="s">
        <v>2353</v>
      </c>
      <c r="D263" s="75" t="s">
        <v>56</v>
      </c>
      <c r="E263" s="331" t="s">
        <v>37</v>
      </c>
      <c r="F263" s="74">
        <v>75</v>
      </c>
      <c r="G263" s="332" t="str">
        <f t="shared" si="4"/>
        <v>Khá</v>
      </c>
      <c r="H263" s="324"/>
    </row>
    <row r="264" spans="1:8" s="333" customFormat="1" ht="16.5" customHeight="1" x14ac:dyDescent="0.25">
      <c r="A264" s="73">
        <v>249</v>
      </c>
      <c r="B264" s="73">
        <v>10</v>
      </c>
      <c r="C264" s="331" t="s">
        <v>2354</v>
      </c>
      <c r="D264" s="75" t="s">
        <v>2355</v>
      </c>
      <c r="E264" s="331" t="s">
        <v>221</v>
      </c>
      <c r="F264" s="74">
        <v>75</v>
      </c>
      <c r="G264" s="332" t="str">
        <f t="shared" si="4"/>
        <v>Khá</v>
      </c>
      <c r="H264" s="324"/>
    </row>
    <row r="265" spans="1:8" s="333" customFormat="1" ht="16.5" customHeight="1" x14ac:dyDescent="0.25">
      <c r="A265" s="73">
        <v>250</v>
      </c>
      <c r="B265" s="73">
        <v>11</v>
      </c>
      <c r="C265" s="331" t="s">
        <v>2356</v>
      </c>
      <c r="D265" s="75" t="s">
        <v>1083</v>
      </c>
      <c r="E265" s="331" t="s">
        <v>26</v>
      </c>
      <c r="F265" s="74">
        <v>79</v>
      </c>
      <c r="G265" s="332" t="str">
        <f t="shared" si="4"/>
        <v>Khá</v>
      </c>
      <c r="H265" s="324"/>
    </row>
    <row r="266" spans="1:8" s="333" customFormat="1" ht="16.5" customHeight="1" x14ac:dyDescent="0.25">
      <c r="A266" s="73">
        <v>251</v>
      </c>
      <c r="B266" s="73">
        <v>12</v>
      </c>
      <c r="C266" s="331" t="s">
        <v>2357</v>
      </c>
      <c r="D266" s="75" t="s">
        <v>56</v>
      </c>
      <c r="E266" s="331" t="s">
        <v>26</v>
      </c>
      <c r="F266" s="74">
        <v>79</v>
      </c>
      <c r="G266" s="332" t="str">
        <f t="shared" si="4"/>
        <v>Khá</v>
      </c>
      <c r="H266" s="324"/>
    </row>
    <row r="267" spans="1:8" s="333" customFormat="1" ht="16.5" customHeight="1" x14ac:dyDescent="0.25">
      <c r="A267" s="73">
        <v>252</v>
      </c>
      <c r="B267" s="73">
        <v>13</v>
      </c>
      <c r="C267" s="331" t="s">
        <v>2358</v>
      </c>
      <c r="D267" s="75" t="s">
        <v>173</v>
      </c>
      <c r="E267" s="331" t="s">
        <v>13</v>
      </c>
      <c r="F267" s="74">
        <v>74</v>
      </c>
      <c r="G267" s="332" t="str">
        <f t="shared" si="4"/>
        <v>Khá</v>
      </c>
      <c r="H267" s="324"/>
    </row>
    <row r="268" spans="1:8" s="333" customFormat="1" ht="16.5" customHeight="1" x14ac:dyDescent="0.25">
      <c r="A268" s="73">
        <v>253</v>
      </c>
      <c r="B268" s="73">
        <v>14</v>
      </c>
      <c r="C268" s="331" t="s">
        <v>2359</v>
      </c>
      <c r="D268" s="75" t="s">
        <v>1907</v>
      </c>
      <c r="E268" s="331" t="s">
        <v>13</v>
      </c>
      <c r="F268" s="74">
        <v>73</v>
      </c>
      <c r="G268" s="332" t="str">
        <f t="shared" si="4"/>
        <v>Khá</v>
      </c>
      <c r="H268" s="324"/>
    </row>
    <row r="269" spans="1:8" s="333" customFormat="1" ht="16.5" customHeight="1" x14ac:dyDescent="0.25">
      <c r="A269" s="73">
        <v>254</v>
      </c>
      <c r="B269" s="73">
        <v>15</v>
      </c>
      <c r="C269" s="331" t="s">
        <v>2360</v>
      </c>
      <c r="D269" s="75" t="s">
        <v>2361</v>
      </c>
      <c r="E269" s="331" t="s">
        <v>40</v>
      </c>
      <c r="F269" s="74">
        <v>74</v>
      </c>
      <c r="G269" s="332" t="str">
        <f t="shared" si="4"/>
        <v>Khá</v>
      </c>
      <c r="H269" s="324"/>
    </row>
    <row r="270" spans="1:8" s="333" customFormat="1" ht="16.5" customHeight="1" x14ac:dyDescent="0.25">
      <c r="A270" s="73">
        <v>255</v>
      </c>
      <c r="B270" s="73">
        <v>16</v>
      </c>
      <c r="C270" s="331" t="s">
        <v>2362</v>
      </c>
      <c r="D270" s="75" t="s">
        <v>63</v>
      </c>
      <c r="E270" s="331" t="s">
        <v>40</v>
      </c>
      <c r="F270" s="74">
        <v>74</v>
      </c>
      <c r="G270" s="332" t="str">
        <f t="shared" si="4"/>
        <v>Khá</v>
      </c>
      <c r="H270" s="324"/>
    </row>
    <row r="271" spans="1:8" s="333" customFormat="1" ht="16.5" customHeight="1" x14ac:dyDescent="0.25">
      <c r="A271" s="73">
        <v>256</v>
      </c>
      <c r="B271" s="73">
        <v>17</v>
      </c>
      <c r="C271" s="331" t="s">
        <v>2363</v>
      </c>
      <c r="D271" s="75" t="s">
        <v>2364</v>
      </c>
      <c r="E271" s="331" t="s">
        <v>2365</v>
      </c>
      <c r="F271" s="74">
        <v>75</v>
      </c>
      <c r="G271" s="332" t="str">
        <f t="shared" si="4"/>
        <v>Khá</v>
      </c>
      <c r="H271" s="324"/>
    </row>
    <row r="272" spans="1:8" s="333" customFormat="1" ht="16.5" customHeight="1" x14ac:dyDescent="0.25">
      <c r="A272" s="73">
        <v>257</v>
      </c>
      <c r="B272" s="73">
        <v>18</v>
      </c>
      <c r="C272" s="331" t="s">
        <v>2366</v>
      </c>
      <c r="D272" s="75" t="s">
        <v>49</v>
      </c>
      <c r="E272" s="331" t="s">
        <v>14</v>
      </c>
      <c r="F272" s="74">
        <v>75</v>
      </c>
      <c r="G272" s="332" t="str">
        <f t="shared" si="4"/>
        <v>Khá</v>
      </c>
      <c r="H272" s="324"/>
    </row>
    <row r="273" spans="1:8" s="333" customFormat="1" ht="16.5" customHeight="1" x14ac:dyDescent="0.25">
      <c r="A273" s="73">
        <v>258</v>
      </c>
      <c r="B273" s="73">
        <v>19</v>
      </c>
      <c r="C273" s="331" t="s">
        <v>2367</v>
      </c>
      <c r="D273" s="75" t="s">
        <v>1318</v>
      </c>
      <c r="E273" s="331" t="s">
        <v>74</v>
      </c>
      <c r="F273" s="74">
        <v>70</v>
      </c>
      <c r="G273" s="332" t="str">
        <f t="shared" si="4"/>
        <v>Khá</v>
      </c>
      <c r="H273" s="324"/>
    </row>
    <row r="274" spans="1:8" s="333" customFormat="1" ht="16.5" customHeight="1" x14ac:dyDescent="0.25">
      <c r="A274" s="73">
        <v>259</v>
      </c>
      <c r="B274" s="73">
        <v>20</v>
      </c>
      <c r="C274" s="331" t="s">
        <v>2368</v>
      </c>
      <c r="D274" s="75" t="s">
        <v>235</v>
      </c>
      <c r="E274" s="331" t="s">
        <v>107</v>
      </c>
      <c r="F274" s="74">
        <v>0</v>
      </c>
      <c r="G274" s="332" t="str">
        <f t="shared" si="4"/>
        <v>Kém</v>
      </c>
      <c r="H274" s="324"/>
    </row>
    <row r="275" spans="1:8" s="333" customFormat="1" ht="16.5" customHeight="1" x14ac:dyDescent="0.25">
      <c r="A275" s="73">
        <v>260</v>
      </c>
      <c r="B275" s="73">
        <v>21</v>
      </c>
      <c r="C275" s="331" t="s">
        <v>2369</v>
      </c>
      <c r="D275" s="75" t="s">
        <v>2370</v>
      </c>
      <c r="E275" s="331" t="s">
        <v>147</v>
      </c>
      <c r="F275" s="74">
        <v>70</v>
      </c>
      <c r="G275" s="332" t="str">
        <f t="shared" si="4"/>
        <v>Khá</v>
      </c>
      <c r="H275" s="324"/>
    </row>
    <row r="276" spans="1:8" s="333" customFormat="1" ht="16.5" customHeight="1" x14ac:dyDescent="0.25">
      <c r="A276" s="73">
        <v>261</v>
      </c>
      <c r="B276" s="73">
        <v>22</v>
      </c>
      <c r="C276" s="331" t="s">
        <v>2371</v>
      </c>
      <c r="D276" s="75" t="s">
        <v>17</v>
      </c>
      <c r="E276" s="331" t="s">
        <v>20</v>
      </c>
      <c r="F276" s="74">
        <v>80</v>
      </c>
      <c r="G276" s="332" t="str">
        <f t="shared" si="4"/>
        <v>Tốt</v>
      </c>
      <c r="H276" s="324"/>
    </row>
    <row r="277" spans="1:8" s="333" customFormat="1" ht="16.5" customHeight="1" x14ac:dyDescent="0.25">
      <c r="A277" s="73">
        <v>262</v>
      </c>
      <c r="B277" s="73">
        <v>23</v>
      </c>
      <c r="C277" s="331" t="s">
        <v>2372</v>
      </c>
      <c r="D277" s="75" t="s">
        <v>2373</v>
      </c>
      <c r="E277" s="331" t="s">
        <v>53</v>
      </c>
      <c r="F277" s="74">
        <v>75</v>
      </c>
      <c r="G277" s="332" t="str">
        <f t="shared" si="4"/>
        <v>Khá</v>
      </c>
      <c r="H277" s="324"/>
    </row>
    <row r="278" spans="1:8" s="333" customFormat="1" ht="16.5" customHeight="1" x14ac:dyDescent="0.25">
      <c r="A278" s="73">
        <v>263</v>
      </c>
      <c r="B278" s="73">
        <v>24</v>
      </c>
      <c r="C278" s="331" t="s">
        <v>2374</v>
      </c>
      <c r="D278" s="75" t="s">
        <v>45</v>
      </c>
      <c r="E278" s="331" t="s">
        <v>53</v>
      </c>
      <c r="F278" s="74">
        <v>75</v>
      </c>
      <c r="G278" s="332" t="str">
        <f t="shared" si="4"/>
        <v>Khá</v>
      </c>
      <c r="H278" s="324"/>
    </row>
    <row r="279" spans="1:8" s="333" customFormat="1" ht="16.5" customHeight="1" x14ac:dyDescent="0.25">
      <c r="A279" s="73">
        <v>264</v>
      </c>
      <c r="B279" s="73">
        <v>25</v>
      </c>
      <c r="C279" s="331" t="s">
        <v>2375</v>
      </c>
      <c r="D279" s="75" t="s">
        <v>1041</v>
      </c>
      <c r="E279" s="331" t="s">
        <v>15</v>
      </c>
      <c r="F279" s="74">
        <v>79</v>
      </c>
      <c r="G279" s="332" t="str">
        <f t="shared" si="4"/>
        <v>Khá</v>
      </c>
      <c r="H279" s="324"/>
    </row>
    <row r="280" spans="1:8" s="333" customFormat="1" ht="16.5" customHeight="1" x14ac:dyDescent="0.25">
      <c r="A280" s="73">
        <v>265</v>
      </c>
      <c r="B280" s="73">
        <v>26</v>
      </c>
      <c r="C280" s="331" t="s">
        <v>2376</v>
      </c>
      <c r="D280" s="75" t="s">
        <v>2377</v>
      </c>
      <c r="E280" s="331" t="s">
        <v>77</v>
      </c>
      <c r="F280" s="74">
        <v>70</v>
      </c>
      <c r="G280" s="332" t="str">
        <f t="shared" si="4"/>
        <v>Khá</v>
      </c>
      <c r="H280" s="324"/>
    </row>
    <row r="281" spans="1:8" s="333" customFormat="1" ht="16.5" customHeight="1" x14ac:dyDescent="0.25">
      <c r="A281" s="73">
        <v>266</v>
      </c>
      <c r="B281" s="73">
        <v>27</v>
      </c>
      <c r="C281" s="331" t="s">
        <v>2378</v>
      </c>
      <c r="D281" s="75" t="s">
        <v>121</v>
      </c>
      <c r="E281" s="331" t="s">
        <v>96</v>
      </c>
      <c r="F281" s="74">
        <v>100</v>
      </c>
      <c r="G281" s="332" t="str">
        <f t="shared" si="4"/>
        <v>Xuất sắc</v>
      </c>
      <c r="H281" s="324"/>
    </row>
    <row r="282" spans="1:8" s="333" customFormat="1" ht="16.5" customHeight="1" x14ac:dyDescent="0.25">
      <c r="A282" s="73">
        <v>267</v>
      </c>
      <c r="B282" s="73">
        <v>28</v>
      </c>
      <c r="C282" s="331" t="s">
        <v>2379</v>
      </c>
      <c r="D282" s="75" t="s">
        <v>104</v>
      </c>
      <c r="E282" s="331" t="s">
        <v>96</v>
      </c>
      <c r="F282" s="74">
        <v>75</v>
      </c>
      <c r="G282" s="332" t="str">
        <f t="shared" si="4"/>
        <v>Khá</v>
      </c>
      <c r="H282" s="324"/>
    </row>
    <row r="283" spans="1:8" s="333" customFormat="1" ht="16.5" customHeight="1" x14ac:dyDescent="0.25">
      <c r="A283" s="73">
        <v>268</v>
      </c>
      <c r="B283" s="73">
        <v>29</v>
      </c>
      <c r="C283" s="331" t="s">
        <v>2380</v>
      </c>
      <c r="D283" s="75" t="s">
        <v>72</v>
      </c>
      <c r="E283" s="331" t="s">
        <v>96</v>
      </c>
      <c r="F283" s="74">
        <v>75</v>
      </c>
      <c r="G283" s="332" t="str">
        <f t="shared" si="4"/>
        <v>Khá</v>
      </c>
      <c r="H283" s="324"/>
    </row>
    <row r="284" spans="1:8" s="333" customFormat="1" ht="16.5" customHeight="1" x14ac:dyDescent="0.25">
      <c r="A284" s="73">
        <v>269</v>
      </c>
      <c r="B284" s="73">
        <v>30</v>
      </c>
      <c r="C284" s="331" t="s">
        <v>2381</v>
      </c>
      <c r="D284" s="75" t="s">
        <v>43</v>
      </c>
      <c r="E284" s="331" t="s">
        <v>188</v>
      </c>
      <c r="F284" s="74">
        <v>75</v>
      </c>
      <c r="G284" s="332" t="str">
        <f t="shared" si="4"/>
        <v>Khá</v>
      </c>
      <c r="H284" s="324"/>
    </row>
    <row r="285" spans="1:8" s="333" customFormat="1" ht="16.5" customHeight="1" x14ac:dyDescent="0.25">
      <c r="A285" s="73">
        <v>270</v>
      </c>
      <c r="B285" s="73">
        <v>31</v>
      </c>
      <c r="C285" s="331" t="s">
        <v>2551</v>
      </c>
      <c r="D285" s="75" t="s">
        <v>148</v>
      </c>
      <c r="E285" s="331" t="s">
        <v>7</v>
      </c>
      <c r="F285" s="74">
        <v>65</v>
      </c>
      <c r="G285" s="332" t="str">
        <f t="shared" si="4"/>
        <v>Khá</v>
      </c>
      <c r="H285" s="324"/>
    </row>
    <row r="286" spans="1:8" s="333" customFormat="1" ht="16.5" customHeight="1" x14ac:dyDescent="0.25">
      <c r="A286" s="73">
        <v>271</v>
      </c>
      <c r="B286" s="73">
        <v>32</v>
      </c>
      <c r="C286" s="331" t="s">
        <v>2382</v>
      </c>
      <c r="D286" s="75" t="s">
        <v>2383</v>
      </c>
      <c r="E286" s="331" t="s">
        <v>203</v>
      </c>
      <c r="F286" s="74">
        <v>75</v>
      </c>
      <c r="G286" s="332" t="str">
        <f t="shared" si="4"/>
        <v>Khá</v>
      </c>
      <c r="H286" s="324"/>
    </row>
    <row r="287" spans="1:8" s="333" customFormat="1" ht="16.5" customHeight="1" x14ac:dyDescent="0.25">
      <c r="A287" s="73">
        <v>272</v>
      </c>
      <c r="B287" s="73">
        <v>33</v>
      </c>
      <c r="C287" s="331" t="s">
        <v>2384</v>
      </c>
      <c r="D287" s="75" t="s">
        <v>2385</v>
      </c>
      <c r="E287" s="331" t="s">
        <v>2386</v>
      </c>
      <c r="F287" s="74">
        <v>79</v>
      </c>
      <c r="G287" s="332" t="str">
        <f t="shared" si="4"/>
        <v>Khá</v>
      </c>
      <c r="H287" s="324"/>
    </row>
    <row r="288" spans="1:8" s="333" customFormat="1" ht="16.5" customHeight="1" x14ac:dyDescent="0.25">
      <c r="A288" s="73">
        <v>273</v>
      </c>
      <c r="B288" s="73">
        <v>34</v>
      </c>
      <c r="C288" s="331" t="s">
        <v>2387</v>
      </c>
      <c r="D288" s="75" t="s">
        <v>2388</v>
      </c>
      <c r="E288" s="331" t="s">
        <v>24</v>
      </c>
      <c r="F288" s="74">
        <v>78</v>
      </c>
      <c r="G288" s="332" t="str">
        <f t="shared" si="4"/>
        <v>Khá</v>
      </c>
      <c r="H288" s="324"/>
    </row>
    <row r="289" spans="1:8" s="333" customFormat="1" ht="16.5" customHeight="1" x14ac:dyDescent="0.25">
      <c r="A289" s="73">
        <v>274</v>
      </c>
      <c r="B289" s="73">
        <v>35</v>
      </c>
      <c r="C289" s="331" t="s">
        <v>2389</v>
      </c>
      <c r="D289" s="75" t="s">
        <v>297</v>
      </c>
      <c r="E289" s="331" t="s">
        <v>205</v>
      </c>
      <c r="F289" s="74">
        <v>75</v>
      </c>
      <c r="G289" s="332" t="str">
        <f t="shared" si="4"/>
        <v>Khá</v>
      </c>
      <c r="H289" s="324"/>
    </row>
    <row r="290" spans="1:8" s="333" customFormat="1" ht="16.5" customHeight="1" x14ac:dyDescent="0.25">
      <c r="A290" s="73">
        <v>275</v>
      </c>
      <c r="B290" s="73">
        <v>36</v>
      </c>
      <c r="C290" s="331" t="s">
        <v>2390</v>
      </c>
      <c r="D290" s="75" t="s">
        <v>84</v>
      </c>
      <c r="E290" s="331" t="s">
        <v>205</v>
      </c>
      <c r="F290" s="74">
        <v>81</v>
      </c>
      <c r="G290" s="332" t="str">
        <f t="shared" si="4"/>
        <v>Tốt</v>
      </c>
      <c r="H290" s="324"/>
    </row>
    <row r="291" spans="1:8" s="333" customFormat="1" ht="16.5" customHeight="1" x14ac:dyDescent="0.25">
      <c r="A291" s="73">
        <v>276</v>
      </c>
      <c r="B291" s="73">
        <v>37</v>
      </c>
      <c r="C291" s="331" t="s">
        <v>2391</v>
      </c>
      <c r="D291" s="75" t="s">
        <v>600</v>
      </c>
      <c r="E291" s="331" t="s">
        <v>21</v>
      </c>
      <c r="F291" s="74">
        <v>75</v>
      </c>
      <c r="G291" s="332" t="str">
        <f t="shared" si="4"/>
        <v>Khá</v>
      </c>
      <c r="H291" s="324"/>
    </row>
    <row r="292" spans="1:8" s="333" customFormat="1" ht="16.5" customHeight="1" x14ac:dyDescent="0.25">
      <c r="A292" s="73">
        <v>277</v>
      </c>
      <c r="B292" s="73">
        <v>38</v>
      </c>
      <c r="C292" s="331" t="s">
        <v>2392</v>
      </c>
      <c r="D292" s="75" t="s">
        <v>41</v>
      </c>
      <c r="E292" s="331" t="s">
        <v>162</v>
      </c>
      <c r="F292" s="74">
        <v>76</v>
      </c>
      <c r="G292" s="332" t="str">
        <f t="shared" si="4"/>
        <v>Khá</v>
      </c>
      <c r="H292" s="324"/>
    </row>
    <row r="293" spans="1:8" s="333" customFormat="1" ht="16.5" customHeight="1" x14ac:dyDescent="0.25">
      <c r="A293" s="73">
        <v>278</v>
      </c>
      <c r="B293" s="73">
        <v>39</v>
      </c>
      <c r="C293" s="331" t="s">
        <v>2393</v>
      </c>
      <c r="D293" s="75" t="s">
        <v>2361</v>
      </c>
      <c r="E293" s="331" t="s">
        <v>139</v>
      </c>
      <c r="F293" s="74">
        <v>76</v>
      </c>
      <c r="G293" s="332" t="str">
        <f t="shared" si="4"/>
        <v>Khá</v>
      </c>
      <c r="H293" s="324"/>
    </row>
    <row r="294" spans="1:8" s="333" customFormat="1" ht="16.5" customHeight="1" x14ac:dyDescent="0.25">
      <c r="A294" s="73">
        <v>279</v>
      </c>
      <c r="B294" s="73">
        <v>40</v>
      </c>
      <c r="C294" s="331" t="s">
        <v>2394</v>
      </c>
      <c r="D294" s="75" t="s">
        <v>18</v>
      </c>
      <c r="E294" s="331" t="s">
        <v>149</v>
      </c>
      <c r="F294" s="74">
        <v>64</v>
      </c>
      <c r="G294" s="332" t="str">
        <f t="shared" si="4"/>
        <v>Trung bình</v>
      </c>
      <c r="H294" s="324" t="s">
        <v>106</v>
      </c>
    </row>
    <row r="295" spans="1:8" s="333" customFormat="1" ht="16.5" customHeight="1" x14ac:dyDescent="0.25">
      <c r="A295" s="73">
        <v>280</v>
      </c>
      <c r="B295" s="73">
        <v>41</v>
      </c>
      <c r="C295" s="331" t="s">
        <v>2395</v>
      </c>
      <c r="D295" s="75" t="s">
        <v>903</v>
      </c>
      <c r="E295" s="331" t="s">
        <v>25</v>
      </c>
      <c r="F295" s="74">
        <v>79</v>
      </c>
      <c r="G295" s="332" t="str">
        <f t="shared" si="4"/>
        <v>Khá</v>
      </c>
      <c r="H295" s="324"/>
    </row>
    <row r="296" spans="1:8" s="333" customFormat="1" ht="16.5" customHeight="1" x14ac:dyDescent="0.25">
      <c r="A296" s="73">
        <v>281</v>
      </c>
      <c r="B296" s="73">
        <v>42</v>
      </c>
      <c r="C296" s="331" t="s">
        <v>2552</v>
      </c>
      <c r="D296" s="75" t="s">
        <v>92</v>
      </c>
      <c r="E296" s="331" t="s">
        <v>8</v>
      </c>
      <c r="F296" s="74">
        <v>79</v>
      </c>
      <c r="G296" s="332" t="str">
        <f t="shared" si="4"/>
        <v>Khá</v>
      </c>
      <c r="H296" s="324"/>
    </row>
    <row r="297" spans="1:8" s="333" customFormat="1" ht="16.5" customHeight="1" x14ac:dyDescent="0.25">
      <c r="A297" s="73">
        <v>282</v>
      </c>
      <c r="B297" s="73">
        <v>43</v>
      </c>
      <c r="C297" s="331" t="s">
        <v>2396</v>
      </c>
      <c r="D297" s="75" t="s">
        <v>1379</v>
      </c>
      <c r="E297" s="331" t="s">
        <v>8</v>
      </c>
      <c r="F297" s="74">
        <v>74</v>
      </c>
      <c r="G297" s="332" t="str">
        <f t="shared" si="4"/>
        <v>Khá</v>
      </c>
      <c r="H297" s="324"/>
    </row>
    <row r="298" spans="1:8" s="333" customFormat="1" ht="16.5" customHeight="1" x14ac:dyDescent="0.25">
      <c r="A298" s="73">
        <v>283</v>
      </c>
      <c r="B298" s="73">
        <v>44</v>
      </c>
      <c r="C298" s="331" t="s">
        <v>2397</v>
      </c>
      <c r="D298" s="75" t="s">
        <v>2398</v>
      </c>
      <c r="E298" s="331" t="s">
        <v>79</v>
      </c>
      <c r="F298" s="74">
        <v>65</v>
      </c>
      <c r="G298" s="332" t="str">
        <f t="shared" si="4"/>
        <v>Khá</v>
      </c>
      <c r="H298" s="324"/>
    </row>
    <row r="299" spans="1:8" s="333" customFormat="1" ht="16.5" customHeight="1" x14ac:dyDescent="0.25">
      <c r="A299" s="73">
        <v>284</v>
      </c>
      <c r="B299" s="73">
        <v>45</v>
      </c>
      <c r="C299" s="331" t="s">
        <v>2399</v>
      </c>
      <c r="D299" s="75" t="s">
        <v>84</v>
      </c>
      <c r="E299" s="331" t="s">
        <v>233</v>
      </c>
      <c r="F299" s="74">
        <v>78</v>
      </c>
      <c r="G299" s="332" t="str">
        <f t="shared" si="4"/>
        <v>Khá</v>
      </c>
      <c r="H299" s="324"/>
    </row>
    <row r="300" spans="1:8" s="333" customFormat="1" ht="16.5" customHeight="1" x14ac:dyDescent="0.25">
      <c r="A300" s="73">
        <v>285</v>
      </c>
      <c r="B300" s="73">
        <v>46</v>
      </c>
      <c r="C300" s="331" t="s">
        <v>2400</v>
      </c>
      <c r="D300" s="75" t="s">
        <v>2401</v>
      </c>
      <c r="E300" s="331" t="s">
        <v>327</v>
      </c>
      <c r="F300" s="74">
        <v>70</v>
      </c>
      <c r="G300" s="332" t="str">
        <f t="shared" si="4"/>
        <v>Khá</v>
      </c>
      <c r="H300" s="324"/>
    </row>
    <row r="301" spans="1:8" s="333" customFormat="1" ht="16.5" customHeight="1" x14ac:dyDescent="0.25">
      <c r="A301" s="73">
        <v>286</v>
      </c>
      <c r="B301" s="73">
        <v>47</v>
      </c>
      <c r="C301" s="331" t="s">
        <v>2402</v>
      </c>
      <c r="D301" s="75" t="s">
        <v>212</v>
      </c>
      <c r="E301" s="331" t="s">
        <v>327</v>
      </c>
      <c r="F301" s="74">
        <v>80</v>
      </c>
      <c r="G301" s="332" t="str">
        <f t="shared" si="4"/>
        <v>Tốt</v>
      </c>
      <c r="H301" s="324"/>
    </row>
    <row r="302" spans="1:8" s="333" customFormat="1" ht="16.5" customHeight="1" x14ac:dyDescent="0.25">
      <c r="A302" s="73">
        <v>287</v>
      </c>
      <c r="B302" s="73">
        <v>48</v>
      </c>
      <c r="C302" s="331" t="s">
        <v>2403</v>
      </c>
      <c r="D302" s="75" t="s">
        <v>284</v>
      </c>
      <c r="E302" s="331" t="s">
        <v>112</v>
      </c>
      <c r="F302" s="74">
        <v>80</v>
      </c>
      <c r="G302" s="332" t="str">
        <f t="shared" si="4"/>
        <v>Tốt</v>
      </c>
      <c r="H302" s="324"/>
    </row>
    <row r="303" spans="1:8" s="333" customFormat="1" ht="16.5" customHeight="1" x14ac:dyDescent="0.25">
      <c r="A303" s="73">
        <v>288</v>
      </c>
      <c r="B303" s="73">
        <v>49</v>
      </c>
      <c r="C303" s="331" t="s">
        <v>2404</v>
      </c>
      <c r="D303" s="75" t="s">
        <v>2405</v>
      </c>
      <c r="E303" s="331" t="s">
        <v>259</v>
      </c>
      <c r="F303" s="74">
        <v>75</v>
      </c>
      <c r="G303" s="332" t="str">
        <f t="shared" si="4"/>
        <v>Khá</v>
      </c>
      <c r="H303" s="324"/>
    </row>
    <row r="304" spans="1:8" s="333" customFormat="1" ht="16.5" customHeight="1" x14ac:dyDescent="0.25">
      <c r="A304" s="73">
        <v>289</v>
      </c>
      <c r="B304" s="73">
        <v>50</v>
      </c>
      <c r="C304" s="331" t="s">
        <v>2406</v>
      </c>
      <c r="D304" s="75" t="s">
        <v>1723</v>
      </c>
      <c r="E304" s="331" t="s">
        <v>58</v>
      </c>
      <c r="F304" s="74">
        <v>70</v>
      </c>
      <c r="G304" s="332" t="str">
        <f t="shared" si="4"/>
        <v>Khá</v>
      </c>
      <c r="H304" s="324"/>
    </row>
    <row r="305" spans="1:8" s="333" customFormat="1" ht="16.5" customHeight="1" x14ac:dyDescent="0.25">
      <c r="A305" s="73">
        <v>290</v>
      </c>
      <c r="B305" s="73">
        <v>51</v>
      </c>
      <c r="C305" s="331" t="s">
        <v>2407</v>
      </c>
      <c r="D305" s="75" t="s">
        <v>1078</v>
      </c>
      <c r="E305" s="331" t="s">
        <v>58</v>
      </c>
      <c r="F305" s="74">
        <v>77</v>
      </c>
      <c r="G305" s="332" t="str">
        <f t="shared" si="4"/>
        <v>Khá</v>
      </c>
      <c r="H305" s="324"/>
    </row>
    <row r="306" spans="1:8" s="333" customFormat="1" ht="16.5" customHeight="1" x14ac:dyDescent="0.25">
      <c r="A306" s="73">
        <v>291</v>
      </c>
      <c r="B306" s="73">
        <v>52</v>
      </c>
      <c r="C306" s="331" t="s">
        <v>2553</v>
      </c>
      <c r="D306" s="75" t="s">
        <v>35</v>
      </c>
      <c r="E306" s="331" t="s">
        <v>58</v>
      </c>
      <c r="F306" s="74">
        <v>73</v>
      </c>
      <c r="G306" s="332" t="str">
        <f t="shared" si="4"/>
        <v>Khá</v>
      </c>
      <c r="H306" s="324"/>
    </row>
    <row r="307" spans="1:8" s="333" customFormat="1" ht="16.5" customHeight="1" x14ac:dyDescent="0.25">
      <c r="A307" s="73">
        <v>292</v>
      </c>
      <c r="B307" s="73">
        <v>53</v>
      </c>
      <c r="C307" s="331" t="s">
        <v>2408</v>
      </c>
      <c r="D307" s="75" t="s">
        <v>2409</v>
      </c>
      <c r="E307" s="331" t="s">
        <v>81</v>
      </c>
      <c r="F307" s="74">
        <v>80</v>
      </c>
      <c r="G307" s="332" t="str">
        <f t="shared" si="4"/>
        <v>Tốt</v>
      </c>
      <c r="H307" s="324"/>
    </row>
    <row r="308" spans="1:8" s="333" customFormat="1" ht="16.5" customHeight="1" x14ac:dyDescent="0.25">
      <c r="A308" s="73">
        <v>293</v>
      </c>
      <c r="B308" s="73">
        <v>54</v>
      </c>
      <c r="C308" s="331" t="s">
        <v>2410</v>
      </c>
      <c r="D308" s="75" t="s">
        <v>150</v>
      </c>
      <c r="E308" s="331" t="s">
        <v>16</v>
      </c>
      <c r="F308" s="74">
        <v>80</v>
      </c>
      <c r="G308" s="332" t="str">
        <f t="shared" si="4"/>
        <v>Tốt</v>
      </c>
      <c r="H308" s="324"/>
    </row>
    <row r="309" spans="1:8" s="333" customFormat="1" ht="16.5" customHeight="1" x14ac:dyDescent="0.25">
      <c r="A309" s="73">
        <v>294</v>
      </c>
      <c r="B309" s="73">
        <v>55</v>
      </c>
      <c r="C309" s="331" t="s">
        <v>2411</v>
      </c>
      <c r="D309" s="75" t="s">
        <v>2412</v>
      </c>
      <c r="E309" s="331" t="s">
        <v>16</v>
      </c>
      <c r="F309" s="74">
        <v>80</v>
      </c>
      <c r="G309" s="332" t="str">
        <f t="shared" si="4"/>
        <v>Tốt</v>
      </c>
      <c r="H309" s="324"/>
    </row>
    <row r="310" spans="1:8" s="333" customFormat="1" ht="16.5" customHeight="1" x14ac:dyDescent="0.25">
      <c r="A310" s="73">
        <v>295</v>
      </c>
      <c r="B310" s="73">
        <v>56</v>
      </c>
      <c r="C310" s="331" t="s">
        <v>2413</v>
      </c>
      <c r="D310" s="75" t="s">
        <v>1419</v>
      </c>
      <c r="E310" s="331" t="s">
        <v>59</v>
      </c>
      <c r="F310" s="74">
        <v>90</v>
      </c>
      <c r="G310" s="332" t="str">
        <f t="shared" si="4"/>
        <v>Xuất sắc</v>
      </c>
      <c r="H310" s="324"/>
    </row>
    <row r="311" spans="1:8" s="333" customFormat="1" ht="16.5" customHeight="1" x14ac:dyDescent="0.25">
      <c r="A311" s="73">
        <v>296</v>
      </c>
      <c r="B311" s="73">
        <v>57</v>
      </c>
      <c r="C311" s="331" t="s">
        <v>2414</v>
      </c>
      <c r="D311" s="75" t="s">
        <v>150</v>
      </c>
      <c r="E311" s="331" t="s">
        <v>59</v>
      </c>
      <c r="F311" s="74">
        <v>80</v>
      </c>
      <c r="G311" s="332" t="str">
        <f t="shared" si="4"/>
        <v>Tốt</v>
      </c>
      <c r="H311" s="324"/>
    </row>
    <row r="312" spans="1:8" s="333" customFormat="1" ht="16.5" customHeight="1" x14ac:dyDescent="0.25">
      <c r="A312" s="73">
        <v>297</v>
      </c>
      <c r="B312" s="73">
        <v>58</v>
      </c>
      <c r="C312" s="331" t="s">
        <v>2415</v>
      </c>
      <c r="D312" s="75" t="s">
        <v>83</v>
      </c>
      <c r="E312" s="331" t="s">
        <v>156</v>
      </c>
      <c r="F312" s="74">
        <v>79</v>
      </c>
      <c r="G312" s="332" t="str">
        <f t="shared" si="4"/>
        <v>Khá</v>
      </c>
      <c r="H312" s="324"/>
    </row>
    <row r="313" spans="1:8" s="333" customFormat="1" ht="16.5" customHeight="1" x14ac:dyDescent="0.25">
      <c r="A313" s="73">
        <v>298</v>
      </c>
      <c r="B313" s="73">
        <v>59</v>
      </c>
      <c r="C313" s="331" t="s">
        <v>2416</v>
      </c>
      <c r="D313" s="75" t="s">
        <v>47</v>
      </c>
      <c r="E313" s="331" t="s">
        <v>151</v>
      </c>
      <c r="F313" s="74">
        <v>70</v>
      </c>
      <c r="G313" s="332" t="str">
        <f t="shared" ref="G313:G337" si="5">IF(F313&gt;=90,"Xuất sắc",IF(F313&gt;=80,"Tốt",IF(F313&gt;=65,"Khá",IF(F313&gt;=50,"Trung bình",IF(F313&gt;=35,"Yếu","Kém")))))</f>
        <v>Khá</v>
      </c>
      <c r="H313" s="324"/>
    </row>
    <row r="314" spans="1:8" s="333" customFormat="1" ht="16.5" customHeight="1" x14ac:dyDescent="0.25">
      <c r="A314" s="73">
        <v>299</v>
      </c>
      <c r="B314" s="73">
        <v>60</v>
      </c>
      <c r="C314" s="331" t="s">
        <v>2417</v>
      </c>
      <c r="D314" s="322" t="s">
        <v>1095</v>
      </c>
      <c r="E314" s="322" t="s">
        <v>22</v>
      </c>
      <c r="F314" s="74">
        <v>75</v>
      </c>
      <c r="G314" s="332" t="str">
        <f t="shared" si="5"/>
        <v>Khá</v>
      </c>
      <c r="H314" s="73"/>
    </row>
    <row r="315" spans="1:8" s="333" customFormat="1" ht="16.5" customHeight="1" x14ac:dyDescent="0.25">
      <c r="A315" s="73">
        <v>300</v>
      </c>
      <c r="B315" s="73">
        <v>61</v>
      </c>
      <c r="C315" s="331" t="s">
        <v>2418</v>
      </c>
      <c r="D315" s="75" t="s">
        <v>17</v>
      </c>
      <c r="E315" s="331" t="s">
        <v>22</v>
      </c>
      <c r="F315" s="74">
        <v>80</v>
      </c>
      <c r="G315" s="332" t="str">
        <f t="shared" si="5"/>
        <v>Tốt</v>
      </c>
      <c r="H315" s="324"/>
    </row>
    <row r="316" spans="1:8" s="333" customFormat="1" ht="16.5" customHeight="1" x14ac:dyDescent="0.25">
      <c r="A316" s="73">
        <v>301</v>
      </c>
      <c r="B316" s="73">
        <v>62</v>
      </c>
      <c r="C316" s="331" t="s">
        <v>2419</v>
      </c>
      <c r="D316" s="75" t="s">
        <v>56</v>
      </c>
      <c r="E316" s="331" t="s">
        <v>61</v>
      </c>
      <c r="F316" s="74">
        <v>80</v>
      </c>
      <c r="G316" s="332" t="str">
        <f t="shared" si="5"/>
        <v>Tốt</v>
      </c>
      <c r="H316" s="324"/>
    </row>
    <row r="317" spans="1:8" s="333" customFormat="1" ht="16.5" customHeight="1" x14ac:dyDescent="0.25">
      <c r="A317" s="73">
        <v>302</v>
      </c>
      <c r="B317" s="73">
        <v>63</v>
      </c>
      <c r="C317" s="331" t="s">
        <v>2420</v>
      </c>
      <c r="D317" s="75" t="s">
        <v>2421</v>
      </c>
      <c r="E317" s="331" t="s">
        <v>972</v>
      </c>
      <c r="F317" s="74">
        <v>0</v>
      </c>
      <c r="G317" s="332" t="str">
        <f t="shared" si="5"/>
        <v>Kém</v>
      </c>
      <c r="H317" s="324"/>
    </row>
    <row r="318" spans="1:8" s="333" customFormat="1" ht="16.5" customHeight="1" x14ac:dyDescent="0.25">
      <c r="A318" s="73">
        <v>303</v>
      </c>
      <c r="B318" s="73">
        <v>64</v>
      </c>
      <c r="C318" s="331" t="s">
        <v>2422</v>
      </c>
      <c r="D318" s="75" t="s">
        <v>183</v>
      </c>
      <c r="E318" s="331" t="s">
        <v>62</v>
      </c>
      <c r="F318" s="74">
        <v>70</v>
      </c>
      <c r="G318" s="332" t="str">
        <f t="shared" si="5"/>
        <v>Khá</v>
      </c>
      <c r="H318" s="324"/>
    </row>
    <row r="319" spans="1:8" s="333" customFormat="1" ht="16.5" customHeight="1" x14ac:dyDescent="0.25">
      <c r="A319" s="73">
        <v>304</v>
      </c>
      <c r="B319" s="73">
        <v>65</v>
      </c>
      <c r="C319" s="331" t="s">
        <v>2423</v>
      </c>
      <c r="D319" s="75" t="s">
        <v>1080</v>
      </c>
      <c r="E319" s="331" t="s">
        <v>11</v>
      </c>
      <c r="F319" s="74">
        <v>90</v>
      </c>
      <c r="G319" s="332" t="str">
        <f t="shared" si="5"/>
        <v>Xuất sắc</v>
      </c>
      <c r="H319" s="324"/>
    </row>
    <row r="320" spans="1:8" s="333" customFormat="1" ht="16.5" customHeight="1" x14ac:dyDescent="0.25">
      <c r="A320" s="73">
        <v>305</v>
      </c>
      <c r="B320" s="73">
        <v>66</v>
      </c>
      <c r="C320" s="331" t="s">
        <v>2424</v>
      </c>
      <c r="D320" s="75" t="s">
        <v>1051</v>
      </c>
      <c r="E320" s="331" t="s">
        <v>11</v>
      </c>
      <c r="F320" s="74">
        <v>80</v>
      </c>
      <c r="G320" s="332" t="str">
        <f t="shared" si="5"/>
        <v>Tốt</v>
      </c>
      <c r="H320" s="324"/>
    </row>
    <row r="321" spans="1:8" s="333" customFormat="1" ht="16.5" customHeight="1" x14ac:dyDescent="0.25">
      <c r="A321" s="73">
        <v>306</v>
      </c>
      <c r="B321" s="73">
        <v>67</v>
      </c>
      <c r="C321" s="331" t="s">
        <v>2425</v>
      </c>
      <c r="D321" s="75" t="s">
        <v>69</v>
      </c>
      <c r="E321" s="331" t="s">
        <v>11</v>
      </c>
      <c r="F321" s="74">
        <v>80</v>
      </c>
      <c r="G321" s="332" t="str">
        <f t="shared" si="5"/>
        <v>Tốt</v>
      </c>
      <c r="H321" s="324"/>
    </row>
    <row r="322" spans="1:8" s="333" customFormat="1" ht="16.5" customHeight="1" x14ac:dyDescent="0.25">
      <c r="A322" s="73">
        <v>307</v>
      </c>
      <c r="B322" s="73">
        <v>68</v>
      </c>
      <c r="C322" s="331" t="s">
        <v>2426</v>
      </c>
      <c r="D322" s="75" t="s">
        <v>86</v>
      </c>
      <c r="E322" s="331" t="s">
        <v>11</v>
      </c>
      <c r="F322" s="74">
        <v>79</v>
      </c>
      <c r="G322" s="332" t="str">
        <f t="shared" si="5"/>
        <v>Khá</v>
      </c>
      <c r="H322" s="324"/>
    </row>
    <row r="323" spans="1:8" s="333" customFormat="1" ht="16.5" customHeight="1" x14ac:dyDescent="0.25">
      <c r="A323" s="73">
        <v>308</v>
      </c>
      <c r="B323" s="73">
        <v>69</v>
      </c>
      <c r="C323" s="331" t="s">
        <v>2427</v>
      </c>
      <c r="D323" s="75" t="s">
        <v>2428</v>
      </c>
      <c r="E323" s="331" t="s">
        <v>132</v>
      </c>
      <c r="F323" s="74">
        <v>80</v>
      </c>
      <c r="G323" s="332" t="str">
        <f t="shared" si="5"/>
        <v>Tốt</v>
      </c>
      <c r="H323" s="324"/>
    </row>
    <row r="324" spans="1:8" s="333" customFormat="1" ht="16.5" customHeight="1" x14ac:dyDescent="0.25">
      <c r="A324" s="73">
        <v>309</v>
      </c>
      <c r="B324" s="73">
        <v>70</v>
      </c>
      <c r="C324" s="331" t="s">
        <v>2429</v>
      </c>
      <c r="D324" s="75" t="s">
        <v>72</v>
      </c>
      <c r="E324" s="331" t="s">
        <v>769</v>
      </c>
      <c r="F324" s="74">
        <v>80</v>
      </c>
      <c r="G324" s="332" t="str">
        <f t="shared" si="5"/>
        <v>Tốt</v>
      </c>
      <c r="H324" s="324"/>
    </row>
    <row r="325" spans="1:8" s="333" customFormat="1" ht="16.5" customHeight="1" x14ac:dyDescent="0.25">
      <c r="A325" s="73">
        <v>310</v>
      </c>
      <c r="B325" s="73">
        <v>71</v>
      </c>
      <c r="C325" s="331" t="s">
        <v>2430</v>
      </c>
      <c r="D325" s="75" t="s">
        <v>2431</v>
      </c>
      <c r="E325" s="331" t="s">
        <v>166</v>
      </c>
      <c r="F325" s="74">
        <v>79</v>
      </c>
      <c r="G325" s="332" t="str">
        <f t="shared" si="5"/>
        <v>Khá</v>
      </c>
      <c r="H325" s="324"/>
    </row>
    <row r="326" spans="1:8" s="333" customFormat="1" ht="16.5" customHeight="1" x14ac:dyDescent="0.25">
      <c r="A326" s="73">
        <v>311</v>
      </c>
      <c r="B326" s="73">
        <v>72</v>
      </c>
      <c r="C326" s="331" t="s">
        <v>2432</v>
      </c>
      <c r="D326" s="75" t="s">
        <v>2433</v>
      </c>
      <c r="E326" s="331" t="s">
        <v>157</v>
      </c>
      <c r="F326" s="74">
        <v>90</v>
      </c>
      <c r="G326" s="352" t="str">
        <f t="shared" si="5"/>
        <v>Xuất sắc</v>
      </c>
      <c r="H326" s="324"/>
    </row>
    <row r="327" spans="1:8" s="333" customFormat="1" ht="16.5" customHeight="1" x14ac:dyDescent="0.25">
      <c r="A327" s="73">
        <v>312</v>
      </c>
      <c r="B327" s="73">
        <v>73</v>
      </c>
      <c r="C327" s="331" t="s">
        <v>2434</v>
      </c>
      <c r="D327" s="75" t="s">
        <v>138</v>
      </c>
      <c r="E327" s="331" t="s">
        <v>64</v>
      </c>
      <c r="F327" s="74">
        <v>79</v>
      </c>
      <c r="G327" s="72" t="str">
        <f t="shared" si="5"/>
        <v>Khá</v>
      </c>
      <c r="H327" s="324"/>
    </row>
    <row r="328" spans="1:8" s="62" customFormat="1" ht="16.5" customHeight="1" x14ac:dyDescent="0.25">
      <c r="A328" s="353" t="s">
        <v>2554</v>
      </c>
      <c r="B328" s="353"/>
      <c r="C328" s="353"/>
      <c r="D328" s="354"/>
      <c r="E328" s="164"/>
      <c r="F328" s="63"/>
      <c r="H328" s="355"/>
    </row>
    <row r="329" spans="1:8" s="62" customFormat="1" ht="16.5" customHeight="1" x14ac:dyDescent="0.25">
      <c r="A329" s="63"/>
      <c r="B329" s="356"/>
      <c r="C329" s="357" t="s">
        <v>2498</v>
      </c>
      <c r="D329" s="358" t="s">
        <v>2499</v>
      </c>
      <c r="E329" s="69" t="s">
        <v>2555</v>
      </c>
      <c r="F329" s="63"/>
      <c r="H329" s="355"/>
    </row>
    <row r="330" spans="1:8" s="62" customFormat="1" ht="16.5" customHeight="1" x14ac:dyDescent="0.25">
      <c r="A330" s="356"/>
      <c r="B330" s="63"/>
      <c r="C330" s="359" t="s">
        <v>70</v>
      </c>
      <c r="D330" s="360">
        <f>COUNTIF(G10:G327,"Xuất sắc")</f>
        <v>6</v>
      </c>
      <c r="E330" s="70">
        <f>D330/312*100</f>
        <v>1.9230769230769231</v>
      </c>
      <c r="F330" s="63"/>
      <c r="H330" s="355"/>
    </row>
    <row r="331" spans="1:8" s="62" customFormat="1" ht="16.5" customHeight="1" x14ac:dyDescent="0.25">
      <c r="A331" s="63"/>
      <c r="B331" s="63"/>
      <c r="C331" s="361" t="s">
        <v>30</v>
      </c>
      <c r="D331" s="362">
        <f>COUNTIF(G10:G327,"Tốt")</f>
        <v>29</v>
      </c>
      <c r="E331" s="70">
        <f t="shared" ref="E331:E336" si="6">D331/312*100</f>
        <v>9.2948717948717956</v>
      </c>
      <c r="F331" s="63"/>
      <c r="H331" s="355"/>
    </row>
    <row r="332" spans="1:8" s="62" customFormat="1" ht="16.5" customHeight="1" x14ac:dyDescent="0.25">
      <c r="A332" s="63"/>
      <c r="B332" s="63"/>
      <c r="C332" s="363" t="s">
        <v>66</v>
      </c>
      <c r="D332" s="364">
        <f>COUNTIF(G10:G327,"khá")</f>
        <v>204</v>
      </c>
      <c r="E332" s="70">
        <f t="shared" si="6"/>
        <v>65.384615384615387</v>
      </c>
      <c r="F332" s="63"/>
      <c r="H332" s="355"/>
    </row>
    <row r="333" spans="1:8" s="62" customFormat="1" ht="16.5" customHeight="1" x14ac:dyDescent="0.25">
      <c r="A333" s="63"/>
      <c r="B333" s="63"/>
      <c r="C333" s="365" t="s">
        <v>94</v>
      </c>
      <c r="D333" s="362">
        <f>COUNTIF(G10:G327,"Trung bình")</f>
        <v>62</v>
      </c>
      <c r="E333" s="70">
        <f t="shared" si="6"/>
        <v>19.871794871794872</v>
      </c>
      <c r="F333" s="63"/>
      <c r="H333" s="355"/>
    </row>
    <row r="334" spans="1:8" s="62" customFormat="1" ht="16.5" customHeight="1" x14ac:dyDescent="0.25">
      <c r="A334" s="63"/>
      <c r="B334" s="63"/>
      <c r="C334" s="363" t="s">
        <v>90</v>
      </c>
      <c r="D334" s="362">
        <f>COUNTIF(G10:G327,"yếu")</f>
        <v>1</v>
      </c>
      <c r="E334" s="70">
        <f t="shared" si="6"/>
        <v>0.32051282051282048</v>
      </c>
      <c r="F334" s="63"/>
      <c r="H334" s="355"/>
    </row>
    <row r="335" spans="1:8" s="62" customFormat="1" ht="16.5" customHeight="1" x14ac:dyDescent="0.25">
      <c r="A335" s="63"/>
      <c r="B335" s="63"/>
      <c r="C335" s="363" t="s">
        <v>226</v>
      </c>
      <c r="D335" s="366">
        <f>COUNTIF(G10:G327,"kém")</f>
        <v>10</v>
      </c>
      <c r="E335" s="70">
        <f t="shared" si="6"/>
        <v>3.2051282051282048</v>
      </c>
      <c r="F335" s="63"/>
      <c r="H335" s="355"/>
    </row>
    <row r="336" spans="1:8" s="62" customFormat="1" ht="16.5" customHeight="1" x14ac:dyDescent="0.25">
      <c r="A336" s="63"/>
      <c r="B336" s="63"/>
      <c r="C336" s="363" t="s">
        <v>2435</v>
      </c>
      <c r="D336" s="362">
        <v>0</v>
      </c>
      <c r="E336" s="70">
        <f t="shared" si="6"/>
        <v>0</v>
      </c>
      <c r="F336" s="63"/>
      <c r="H336" s="355"/>
    </row>
    <row r="337" spans="1:8" s="62" customFormat="1" ht="16.5" customHeight="1" x14ac:dyDescent="0.25">
      <c r="A337" s="63"/>
      <c r="B337" s="63"/>
      <c r="C337" s="367" t="s">
        <v>337</v>
      </c>
      <c r="D337" s="368">
        <f>SUM(D330:D336)</f>
        <v>312</v>
      </c>
      <c r="E337" s="68">
        <v>100</v>
      </c>
      <c r="F337" s="63"/>
      <c r="H337" s="355"/>
    </row>
  </sheetData>
  <mergeCells count="15">
    <mergeCell ref="A328:C328"/>
    <mergeCell ref="A10:C10"/>
    <mergeCell ref="A11:C11"/>
    <mergeCell ref="A60:C60"/>
    <mergeCell ref="A125:C125"/>
    <mergeCell ref="A184:C184"/>
    <mergeCell ref="A6:H6"/>
    <mergeCell ref="A7:H7"/>
    <mergeCell ref="A1:D1"/>
    <mergeCell ref="A2:D2"/>
    <mergeCell ref="E1:H1"/>
    <mergeCell ref="E2:H2"/>
    <mergeCell ref="A5:H5"/>
    <mergeCell ref="A4:H4"/>
    <mergeCell ref="M7:N7"/>
  </mergeCells>
  <conditionalFormatting sqref="C1:C7">
    <cfRule type="duplicateValues" dxfId="2" priority="2"/>
  </conditionalFormatting>
  <conditionalFormatting sqref="C1:C7">
    <cfRule type="duplicateValues" dxfId="1" priority="3"/>
  </conditionalFormatting>
  <conditionalFormatting sqref="D330:D336">
    <cfRule type="top10" dxfId="0" priority="1" percent="1" rank="10"/>
  </conditionalFormatting>
  <pageMargins left="0.45" right="0.45" top="0.5" bottom="0.7" header="0.3" footer="0.3"/>
  <pageSetup paperSize="9" orientation="portrait" verticalDpi="0" r:id="rId1"/>
  <headerFoot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7" workbookViewId="0">
      <selection activeCell="Q19" sqref="Q19"/>
    </sheetView>
  </sheetViews>
  <sheetFormatPr defaultRowHeight="16.5" x14ac:dyDescent="0.25"/>
  <cols>
    <col min="1" max="1" width="14.625" style="370" customWidth="1"/>
    <col min="2" max="2" width="5.375" style="370" customWidth="1"/>
    <col min="3" max="3" width="5.5" style="370" customWidth="1"/>
    <col min="4" max="4" width="6.125" style="370" customWidth="1"/>
    <col min="5" max="6" width="6.5" style="370" customWidth="1"/>
    <col min="7" max="7" width="6.25" style="370" customWidth="1"/>
    <col min="8" max="8" width="5.75" style="370" customWidth="1"/>
    <col min="9" max="9" width="5.875" style="370" customWidth="1"/>
    <col min="10" max="10" width="5.75" style="370" customWidth="1"/>
    <col min="11" max="11" width="5" style="370" customWidth="1"/>
    <col min="12" max="12" width="6.25" style="370" customWidth="1"/>
    <col min="13" max="13" width="6.125" style="370" customWidth="1"/>
    <col min="14" max="14" width="5.5" style="370" customWidth="1"/>
    <col min="15" max="15" width="6.75" style="370" customWidth="1"/>
    <col min="16" max="16" width="6.5" style="370" customWidth="1"/>
    <col min="17" max="17" width="18.375" style="401" customWidth="1"/>
    <col min="18" max="16384" width="9" style="370"/>
  </cols>
  <sheetData>
    <row r="1" spans="1:18" ht="18.75" x14ac:dyDescent="0.3">
      <c r="A1" s="369" t="s">
        <v>2556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</row>
    <row r="2" spans="1:18" x14ac:dyDescent="0.25">
      <c r="A2" s="371" t="s">
        <v>2557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</row>
    <row r="4" spans="1:18" x14ac:dyDescent="0.25">
      <c r="A4" s="372" t="s">
        <v>2558</v>
      </c>
      <c r="B4" s="373" t="s">
        <v>2437</v>
      </c>
      <c r="C4" s="374" t="s">
        <v>3</v>
      </c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6"/>
      <c r="P4" s="373" t="s">
        <v>227</v>
      </c>
      <c r="Q4" s="372" t="s">
        <v>0</v>
      </c>
    </row>
    <row r="5" spans="1:18" x14ac:dyDescent="0.25">
      <c r="A5" s="377"/>
      <c r="B5" s="378"/>
      <c r="C5" s="379" t="s">
        <v>70</v>
      </c>
      <c r="D5" s="380"/>
      <c r="E5" s="379" t="s">
        <v>30</v>
      </c>
      <c r="F5" s="380"/>
      <c r="G5" s="379" t="s">
        <v>66</v>
      </c>
      <c r="H5" s="380"/>
      <c r="I5" s="379" t="s">
        <v>2446</v>
      </c>
      <c r="J5" s="380"/>
      <c r="K5" s="379" t="s">
        <v>90</v>
      </c>
      <c r="L5" s="380"/>
      <c r="M5" s="379" t="s">
        <v>226</v>
      </c>
      <c r="N5" s="380"/>
      <c r="O5" s="373" t="s">
        <v>2559</v>
      </c>
      <c r="P5" s="378"/>
      <c r="Q5" s="377"/>
    </row>
    <row r="6" spans="1:18" ht="25.5" x14ac:dyDescent="0.25">
      <c r="A6" s="381"/>
      <c r="B6" s="382"/>
      <c r="C6" s="383" t="s">
        <v>2560</v>
      </c>
      <c r="D6" s="384" t="s">
        <v>2561</v>
      </c>
      <c r="E6" s="383" t="s">
        <v>2560</v>
      </c>
      <c r="F6" s="384" t="s">
        <v>2561</v>
      </c>
      <c r="G6" s="383" t="s">
        <v>2560</v>
      </c>
      <c r="H6" s="384" t="s">
        <v>2561</v>
      </c>
      <c r="I6" s="383" t="s">
        <v>2560</v>
      </c>
      <c r="J6" s="384" t="s">
        <v>2561</v>
      </c>
      <c r="K6" s="383" t="s">
        <v>2560</v>
      </c>
      <c r="L6" s="384" t="s">
        <v>2561</v>
      </c>
      <c r="M6" s="383" t="s">
        <v>2560</v>
      </c>
      <c r="N6" s="384" t="s">
        <v>2561</v>
      </c>
      <c r="O6" s="382"/>
      <c r="P6" s="382"/>
      <c r="Q6" s="381"/>
    </row>
    <row r="7" spans="1:18" x14ac:dyDescent="0.25">
      <c r="A7" s="385" t="s">
        <v>2562</v>
      </c>
      <c r="B7" s="385">
        <v>312</v>
      </c>
      <c r="C7" s="385">
        <v>6</v>
      </c>
      <c r="D7" s="385">
        <f>C7/O7*100</f>
        <v>1.9230769230769231</v>
      </c>
      <c r="E7" s="385">
        <v>29</v>
      </c>
      <c r="F7" s="385">
        <f>E7/O7*100</f>
        <v>9.2948717948717956</v>
      </c>
      <c r="G7" s="385">
        <v>204</v>
      </c>
      <c r="H7" s="385">
        <f>G7/O7*100</f>
        <v>65.384615384615387</v>
      </c>
      <c r="I7" s="385">
        <v>61</v>
      </c>
      <c r="J7" s="385">
        <f>I7/O7*100</f>
        <v>19.551282051282051</v>
      </c>
      <c r="K7" s="385">
        <v>1</v>
      </c>
      <c r="L7" s="385">
        <f>K7/O7*100</f>
        <v>0.32051282051282048</v>
      </c>
      <c r="M7" s="385">
        <v>11</v>
      </c>
      <c r="N7" s="385">
        <f>M7/O7*100</f>
        <v>3.5256410256410255</v>
      </c>
      <c r="O7" s="386">
        <f t="shared" ref="O7:O12" si="0">C7+E7+G7+I7+K7+M7</f>
        <v>312</v>
      </c>
      <c r="P7" s="387">
        <v>0</v>
      </c>
      <c r="Q7" s="111"/>
    </row>
    <row r="8" spans="1:18" ht="63" x14ac:dyDescent="0.25">
      <c r="A8" s="385" t="s">
        <v>2563</v>
      </c>
      <c r="B8" s="385">
        <v>136</v>
      </c>
      <c r="C8" s="385">
        <v>2</v>
      </c>
      <c r="D8" s="385">
        <f t="shared" ref="D8:D12" si="1">C8/O8*100</f>
        <v>1.4814814814814816</v>
      </c>
      <c r="E8" s="385">
        <v>67</v>
      </c>
      <c r="F8" s="385">
        <f t="shared" ref="F8:F12" si="2">E8/O8*100</f>
        <v>49.629629629629626</v>
      </c>
      <c r="G8" s="385">
        <v>48</v>
      </c>
      <c r="H8" s="385">
        <f t="shared" ref="H8:H12" si="3">G8/O8*100</f>
        <v>35.555555555555557</v>
      </c>
      <c r="I8" s="385">
        <v>13</v>
      </c>
      <c r="J8" s="385">
        <f t="shared" ref="J8:J12" si="4">I8/O8*100</f>
        <v>9.6296296296296298</v>
      </c>
      <c r="K8" s="385">
        <v>3</v>
      </c>
      <c r="L8" s="385">
        <f t="shared" ref="L8:L12" si="5">K8/O8*100</f>
        <v>2.2222222222222223</v>
      </c>
      <c r="M8" s="385">
        <v>2</v>
      </c>
      <c r="N8" s="385">
        <f t="shared" ref="N8:N12" si="6">M8/O8*100</f>
        <v>1.4814814814814816</v>
      </c>
      <c r="O8" s="386">
        <f t="shared" si="0"/>
        <v>135</v>
      </c>
      <c r="P8" s="387">
        <v>1</v>
      </c>
      <c r="Q8" s="111" t="s">
        <v>2564</v>
      </c>
    </row>
    <row r="9" spans="1:18" s="390" customFormat="1" x14ac:dyDescent="0.25">
      <c r="A9" s="388" t="s">
        <v>2565</v>
      </c>
      <c r="B9" s="388">
        <v>410</v>
      </c>
      <c r="C9" s="388">
        <v>71</v>
      </c>
      <c r="D9" s="385">
        <f t="shared" si="1"/>
        <v>17.317073170731707</v>
      </c>
      <c r="E9" s="388">
        <v>70</v>
      </c>
      <c r="F9" s="385">
        <f t="shared" si="2"/>
        <v>17.073170731707318</v>
      </c>
      <c r="G9" s="388">
        <v>258</v>
      </c>
      <c r="H9" s="385">
        <f t="shared" si="3"/>
        <v>62.926829268292686</v>
      </c>
      <c r="I9" s="388">
        <v>10</v>
      </c>
      <c r="J9" s="385">
        <f t="shared" si="4"/>
        <v>2.4390243902439024</v>
      </c>
      <c r="K9" s="388">
        <v>0</v>
      </c>
      <c r="L9" s="385">
        <f t="shared" si="5"/>
        <v>0</v>
      </c>
      <c r="M9" s="388">
        <v>1</v>
      </c>
      <c r="N9" s="385">
        <f t="shared" si="6"/>
        <v>0.24390243902439024</v>
      </c>
      <c r="O9" s="386">
        <f t="shared" si="0"/>
        <v>410</v>
      </c>
      <c r="P9" s="389">
        <v>0</v>
      </c>
      <c r="Q9" s="115"/>
    </row>
    <row r="10" spans="1:18" x14ac:dyDescent="0.25">
      <c r="A10" s="385" t="s">
        <v>2566</v>
      </c>
      <c r="B10" s="385">
        <v>131</v>
      </c>
      <c r="C10" s="385">
        <v>37</v>
      </c>
      <c r="D10" s="385">
        <f t="shared" si="1"/>
        <v>28.244274809160309</v>
      </c>
      <c r="E10" s="385">
        <v>53</v>
      </c>
      <c r="F10" s="385">
        <f t="shared" si="2"/>
        <v>40.458015267175576</v>
      </c>
      <c r="G10" s="385">
        <v>33</v>
      </c>
      <c r="H10" s="385">
        <f t="shared" si="3"/>
        <v>25.190839694656486</v>
      </c>
      <c r="I10" s="385">
        <v>4</v>
      </c>
      <c r="J10" s="385">
        <f t="shared" si="4"/>
        <v>3.0534351145038165</v>
      </c>
      <c r="K10" s="385">
        <v>0</v>
      </c>
      <c r="L10" s="385">
        <f t="shared" si="5"/>
        <v>0</v>
      </c>
      <c r="M10" s="385">
        <v>4</v>
      </c>
      <c r="N10" s="385">
        <f t="shared" si="6"/>
        <v>3.0534351145038165</v>
      </c>
      <c r="O10" s="386">
        <f t="shared" si="0"/>
        <v>131</v>
      </c>
      <c r="P10" s="387">
        <v>0</v>
      </c>
      <c r="Q10" s="115"/>
    </row>
    <row r="11" spans="1:18" x14ac:dyDescent="0.25">
      <c r="A11" s="385" t="s">
        <v>2567</v>
      </c>
      <c r="B11" s="385">
        <v>165</v>
      </c>
      <c r="C11" s="385">
        <v>35</v>
      </c>
      <c r="D11" s="385">
        <f t="shared" si="1"/>
        <v>21.212121212121211</v>
      </c>
      <c r="E11" s="385">
        <v>99</v>
      </c>
      <c r="F11" s="385">
        <f t="shared" si="2"/>
        <v>60</v>
      </c>
      <c r="G11" s="385">
        <v>29</v>
      </c>
      <c r="H11" s="385">
        <f t="shared" si="3"/>
        <v>17.575757575757574</v>
      </c>
      <c r="I11" s="385">
        <v>1</v>
      </c>
      <c r="J11" s="385">
        <f t="shared" si="4"/>
        <v>0.60606060606060608</v>
      </c>
      <c r="K11" s="385">
        <v>0</v>
      </c>
      <c r="L11" s="385">
        <f t="shared" si="5"/>
        <v>0</v>
      </c>
      <c r="M11" s="385">
        <v>1</v>
      </c>
      <c r="N11" s="385">
        <f t="shared" si="6"/>
        <v>0.60606060606060608</v>
      </c>
      <c r="O11" s="391">
        <f t="shared" si="0"/>
        <v>165</v>
      </c>
      <c r="P11" s="387">
        <v>0</v>
      </c>
      <c r="Q11" s="111"/>
    </row>
    <row r="12" spans="1:18" ht="33" x14ac:dyDescent="0.25">
      <c r="A12" s="392" t="s">
        <v>2568</v>
      </c>
      <c r="B12" s="385">
        <v>195</v>
      </c>
      <c r="C12" s="385">
        <v>71</v>
      </c>
      <c r="D12" s="385">
        <f t="shared" si="1"/>
        <v>36.979166666666671</v>
      </c>
      <c r="E12" s="385">
        <v>51</v>
      </c>
      <c r="F12" s="385">
        <f t="shared" si="2"/>
        <v>26.5625</v>
      </c>
      <c r="G12" s="385">
        <v>49</v>
      </c>
      <c r="H12" s="385">
        <f t="shared" si="3"/>
        <v>25.520833333333332</v>
      </c>
      <c r="I12" s="385">
        <v>9</v>
      </c>
      <c r="J12" s="385">
        <f t="shared" si="4"/>
        <v>4.6875</v>
      </c>
      <c r="K12" s="385">
        <v>0</v>
      </c>
      <c r="L12" s="385">
        <f t="shared" si="5"/>
        <v>0</v>
      </c>
      <c r="M12" s="385">
        <v>12</v>
      </c>
      <c r="N12" s="385">
        <f t="shared" si="6"/>
        <v>6.25</v>
      </c>
      <c r="O12" s="391">
        <f t="shared" si="0"/>
        <v>192</v>
      </c>
      <c r="P12" s="387">
        <v>3</v>
      </c>
      <c r="Q12" s="387"/>
    </row>
    <row r="13" spans="1:18" ht="33" x14ac:dyDescent="0.25">
      <c r="A13" s="393" t="s">
        <v>2569</v>
      </c>
      <c r="B13" s="394" t="s">
        <v>2570</v>
      </c>
      <c r="C13" s="395"/>
      <c r="D13" s="395"/>
      <c r="E13" s="395"/>
      <c r="F13" s="395"/>
      <c r="G13" s="395"/>
      <c r="H13" s="395"/>
      <c r="I13" s="395"/>
      <c r="J13" s="395"/>
      <c r="K13" s="395"/>
      <c r="L13" s="395"/>
      <c r="M13" s="395"/>
      <c r="N13" s="395"/>
      <c r="O13" s="395"/>
      <c r="P13" s="395"/>
      <c r="Q13" s="396"/>
    </row>
    <row r="14" spans="1:18" s="398" customFormat="1" x14ac:dyDescent="0.25">
      <c r="A14" s="397" t="s">
        <v>2571</v>
      </c>
      <c r="B14" s="386">
        <f>SUM(B7:B13)</f>
        <v>1349</v>
      </c>
      <c r="C14" s="386">
        <f t="shared" ref="C14:P14" si="7">SUM(C7:C13)</f>
        <v>222</v>
      </c>
      <c r="D14" s="386">
        <f>C14/O14*100</f>
        <v>16.505576208178439</v>
      </c>
      <c r="E14" s="386">
        <f t="shared" si="7"/>
        <v>369</v>
      </c>
      <c r="F14" s="386">
        <f>E14/O14*100</f>
        <v>27.434944237918213</v>
      </c>
      <c r="G14" s="386">
        <f t="shared" si="7"/>
        <v>621</v>
      </c>
      <c r="H14" s="386">
        <f>G14/O14*100</f>
        <v>46.171003717472118</v>
      </c>
      <c r="I14" s="386">
        <f t="shared" si="7"/>
        <v>98</v>
      </c>
      <c r="J14" s="386">
        <f>I14/O14*100</f>
        <v>7.2862453531598508</v>
      </c>
      <c r="K14" s="386">
        <f t="shared" si="7"/>
        <v>4</v>
      </c>
      <c r="L14" s="386">
        <f>K14/O14*100</f>
        <v>0.29739776951672864</v>
      </c>
      <c r="M14" s="386">
        <f t="shared" si="7"/>
        <v>31</v>
      </c>
      <c r="N14" s="386">
        <f>M14/O14*100</f>
        <v>2.3048327137546467</v>
      </c>
      <c r="O14" s="386">
        <f t="shared" si="7"/>
        <v>1345</v>
      </c>
      <c r="P14" s="386">
        <f t="shared" si="7"/>
        <v>4</v>
      </c>
      <c r="Q14" s="69"/>
    </row>
    <row r="17" spans="1:17" x14ac:dyDescent="0.25">
      <c r="A17" s="399"/>
      <c r="B17" s="399"/>
      <c r="C17" s="399"/>
      <c r="D17" s="399"/>
      <c r="E17" s="399"/>
      <c r="F17" s="399"/>
      <c r="G17" s="399"/>
      <c r="H17" s="399"/>
      <c r="I17" s="399"/>
      <c r="J17" s="399"/>
      <c r="K17" s="399"/>
      <c r="L17" s="399"/>
      <c r="M17" s="399"/>
      <c r="N17" s="399"/>
      <c r="O17" s="399"/>
      <c r="P17" s="399"/>
      <c r="Q17" s="399"/>
    </row>
    <row r="19" spans="1:17" x14ac:dyDescent="0.25">
      <c r="K19" s="400"/>
    </row>
  </sheetData>
  <mergeCells count="15">
    <mergeCell ref="I5:J5"/>
    <mergeCell ref="K5:L5"/>
    <mergeCell ref="M5:N5"/>
    <mergeCell ref="O5:O6"/>
    <mergeCell ref="B13:Q13"/>
    <mergeCell ref="A1:Q1"/>
    <mergeCell ref="A2:R2"/>
    <mergeCell ref="A4:A6"/>
    <mergeCell ref="B4:B6"/>
    <mergeCell ref="C4:O4"/>
    <mergeCell ref="P4:P6"/>
    <mergeCell ref="Q4:Q6"/>
    <mergeCell ref="C5:D5"/>
    <mergeCell ref="E5:F5"/>
    <mergeCell ref="G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KẾ TOÁN</vt:lpstr>
      <vt:lpstr>KINH TẾ</vt:lpstr>
      <vt:lpstr>MKT, TM&amp;DL</vt:lpstr>
      <vt:lpstr>NH-TC</vt:lpstr>
      <vt:lpstr>QL LUẬT- KT</vt:lpstr>
      <vt:lpstr>QTKD</vt:lpstr>
      <vt:lpstr>TỔNG HỢP</vt:lpstr>
    </vt:vector>
  </TitlesOfParts>
  <Company>127 CMT8 THAI NGUYEN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CTY CP THE GIOI SO THAI NGUYEN</dc:creator>
  <cp:lastModifiedBy>Admin</cp:lastModifiedBy>
  <cp:lastPrinted>2025-02-24T03:47:34Z</cp:lastPrinted>
  <dcterms:created xsi:type="dcterms:W3CDTF">2013-05-06T09:52:14Z</dcterms:created>
  <dcterms:modified xsi:type="dcterms:W3CDTF">2025-06-17T03:48:02Z</dcterms:modified>
</cp:coreProperties>
</file>